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540" windowWidth="22560" windowHeight="14800" tabRatio="375" activeTab="1"/>
  </bookViews>
  <sheets>
    <sheet name="Calendar" sheetId="1" r:id="rId1"/>
    <sheet name="2011" sheetId="2" r:id="rId2"/>
    <sheet name="2008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9"/>
            <color indexed="8"/>
            <rFont val="Geneva"/>
            <family val="2"/>
          </rPr>
          <t>Modify the year and/or month number to update the calendar</t>
        </r>
      </text>
    </comment>
  </commentList>
</comments>
</file>

<file path=xl/sharedStrings.xml><?xml version="1.0" encoding="utf-8"?>
<sst xmlns="http://schemas.openxmlformats.org/spreadsheetml/2006/main" count="315" uniqueCount="63">
  <si>
    <t>S</t>
  </si>
  <si>
    <t>M</t>
  </si>
  <si>
    <t>T</t>
  </si>
  <si>
    <t>W</t>
  </si>
  <si>
    <t>R</t>
  </si>
  <si>
    <t>F</t>
  </si>
  <si>
    <t>&lt;table width=80%&gt;</t>
  </si>
  <si>
    <t>&lt;tr&gt;&lt;td&gt;</t>
  </si>
  <si>
    <t>&lt;/td&gt;&lt;td&gt;</t>
  </si>
  <si>
    <t>&lt;/td&gt;&lt;td&gt;&lt;b&gt;</t>
  </si>
  <si>
    <t>Introduction</t>
  </si>
  <si>
    <t>&lt;/b&gt;&lt;/td&gt;&lt;td&gt;&lt;a href="</t>
  </si>
  <si>
    <t>01Intro.pdf</t>
  </si>
  <si>
    <t>"&gt;pdf&lt;/a&gt; &lt;a href="https://www.iam.unibe.ch/scg/svn_repos/Lectures/CompilerConstruction/Exercises/</t>
  </si>
  <si>
    <t>CCExercise1.pdf</t>
  </si>
  <si>
    <t>"&gt;exercises&lt;/a&gt; &lt;/td&gt;&lt;/tr&gt;</t>
  </si>
  <si>
    <t>Lexical Analysis</t>
  </si>
  <si>
    <t>02Lexical.pdf</t>
  </si>
  <si>
    <t>CCExercise2.pdf</t>
  </si>
  <si>
    <t>Parsing</t>
  </si>
  <si>
    <t>03Parsing.pdf</t>
  </si>
  <si>
    <t>CCExercise3.pdf</t>
  </si>
  <si>
    <t>Parsing in Practice</t>
  </si>
  <si>
    <t>04ParsingPractice.pdf</t>
  </si>
  <si>
    <t>CCExercise4.pdf</t>
  </si>
  <si>
    <t>Semantic Analysis</t>
  </si>
  <si>
    <t>05SemanticAnalysis.pdf</t>
  </si>
  <si>
    <t>CCExercise5.pdf</t>
  </si>
  <si>
    <t>Intermediate Representation</t>
  </si>
  <si>
    <t>06IntermediateRepresentation.pdf</t>
  </si>
  <si>
    <t>CCExercise6.pdf</t>
  </si>
  <si>
    <t>Code Generation</t>
  </si>
  <si>
    <t>07CodeGeneration.pdf</t>
  </si>
  <si>
    <t>CCExercise7.pdf</t>
  </si>
  <si>
    <t>Introduction to SSA [Marcus Denker]</t>
  </si>
  <si>
    <t>08IntroSSA.pdf</t>
  </si>
  <si>
    <t>CCExercise8.pdf</t>
  </si>
  <si>
    <t>Optimization [Marcus Denker]</t>
  </si>
  <si>
    <t>09Optimization.pdf</t>
  </si>
  <si>
    <t>"&gt;pdf&lt;/a&gt; &lt;/td&gt;&lt;/tr&gt;</t>
  </si>
  <si>
    <t>The PyPy tool chain [Toon Verwaest]</t>
  </si>
  <si>
    <t>10PyPy.pdf</t>
  </si>
  <si>
    <t>PEGs, Packrats and Parser Combinators</t>
  </si>
  <si>
    <t>11PEGs.pdf</t>
  </si>
  <si>
    <t>Domain Specific Languages [Lukas Renggli]</t>
  </si>
  <si>
    <t>&lt;/b&gt;&lt;/td&gt;&lt;td&gt;</t>
  </si>
  <si>
    <t>&lt;/td&gt;&lt;/tr&gt;</t>
  </si>
  <si>
    <t>Program Transformation</t>
  </si>
  <si>
    <t>13ProgramTransformation.pdf</t>
  </si>
  <si>
    <t>&lt;/td&gt;&lt;td&gt;&lt;b&gt;&lt;font color="#ff0000"&gt;</t>
  </si>
  <si>
    <t>Final Exam</t>
  </si>
  <si>
    <t>&lt;/font&gt;&lt;/b&gt;&lt;/td&gt;&lt;/tr&gt;</t>
  </si>
  <si>
    <t>&lt;/table&gt;</t>
  </si>
  <si>
    <t>|</t>
  </si>
  <si>
    <t>|""</t>
  </si>
  <si>
    <t>""</t>
  </si>
  <si>
    <t>|''</t>
  </si>
  <si>
    <t>Good Friday</t>
  </si>
  <si>
    <t>''</t>
  </si>
  <si>
    <t>Spring break</t>
  </si>
  <si>
    <t>Bytecode and Virtual Machines</t>
  </si>
  <si>
    <t>Pinocchio [Toon Verwaest]</t>
  </si>
  <si>
    <t>Optimization</t>
  </si>
</sst>
</file>

<file path=xl/styles.xml><?xml version="1.0" encoding="utf-8"?>
<styleSheet xmlns="http://schemas.openxmlformats.org/spreadsheetml/2006/main">
  <numFmts count="17">
    <numFmt numFmtId="5" formatCode="&quot;Fr.&quot;#,##0;\-&quot;Fr.&quot;#,##0"/>
    <numFmt numFmtId="6" formatCode="&quot;Fr.&quot;#,##0;[Red]\-&quot;Fr.&quot;#,##0"/>
    <numFmt numFmtId="7" formatCode="&quot;Fr.&quot;#,##0.00;\-&quot;Fr.&quot;#,##0.00"/>
    <numFmt numFmtId="8" formatCode="&quot;Fr.&quot;#,##0.00;[Red]\-&quot;Fr.&quot;#,##0.00"/>
    <numFmt numFmtId="42" formatCode="_-&quot;Fr.&quot;* #,##0_-;\-&quot;Fr.&quot;* #,##0_-;_-&quot;Fr.&quot;* &quot;-&quot;_-;_-@_-"/>
    <numFmt numFmtId="41" formatCode="_-* #,##0_-;\-* #,##0_-;_-* &quot;-&quot;_-;_-@_-"/>
    <numFmt numFmtId="44" formatCode="_-&quot;Fr.&quot;* #,##0.00_-;\-&quot;Fr.&quot;* #,##0.00_-;_-&quot;Fr.&quot;* &quot;-&quot;??_-;_-@_-"/>
    <numFmt numFmtId="43" formatCode="_-* #,##0.00_-;\-* #,##0.00_-;_-* &quot;-&quot;??_-;_-@_-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* #,##0_);_(* \(#,##0\);_(* &quot;-&quot;_);_(@_)"/>
    <numFmt numFmtId="170" formatCode="_(&quot;Fr.&quot;* #,##0.00_);_(&quot;Fr.&quot;* \(#,##0.00\);_(&quot;Fr.&quot;* &quot;-&quot;??_);_(@_)"/>
    <numFmt numFmtId="171" formatCode="_(* #,##0.00_);_(* \(#,##0.00\);_(* &quot;-&quot;??_);_(@_)"/>
    <numFmt numFmtId="172" formatCode="d/mmm/yy"/>
  </numFmts>
  <fonts count="13">
    <font>
      <sz val="12"/>
      <name val="Geneva"/>
      <family val="0"/>
    </font>
    <font>
      <sz val="10"/>
      <name val="Arial"/>
      <family val="0"/>
    </font>
    <font>
      <i/>
      <sz val="9"/>
      <name val="Geneva"/>
      <family val="2"/>
    </font>
    <font>
      <b/>
      <i/>
      <sz val="12"/>
      <name val="Geneva"/>
      <family val="0"/>
    </font>
    <font>
      <b/>
      <sz val="12"/>
      <name val="Geneva"/>
      <family val="0"/>
    </font>
    <font>
      <b/>
      <sz val="9"/>
      <color indexed="8"/>
      <name val="Geneva"/>
      <family val="2"/>
    </font>
    <font>
      <b/>
      <sz val="12"/>
      <color indexed="22"/>
      <name val="Geneva"/>
      <family val="2"/>
    </font>
    <font>
      <b/>
      <i/>
      <sz val="9"/>
      <name val="Geneva"/>
      <family val="2"/>
    </font>
    <font>
      <b/>
      <sz val="9"/>
      <name val="Geneva"/>
      <family val="2"/>
    </font>
    <font>
      <sz val="8"/>
      <name val="Geneva"/>
      <family val="0"/>
    </font>
    <font>
      <u val="single"/>
      <sz val="12"/>
      <color indexed="12"/>
      <name val="Geneva"/>
      <family val="0"/>
    </font>
    <font>
      <u val="single"/>
      <sz val="12"/>
      <color indexed="61"/>
      <name val="Geneva"/>
      <family val="0"/>
    </font>
    <font>
      <b/>
      <sz val="8"/>
      <name val="Genev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0" borderId="8" xfId="0" applyFont="1" applyBorder="1" applyAlignment="1">
      <alignment/>
    </xf>
    <xf numFmtId="0" fontId="8" fillId="2" borderId="9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4"/>
  <sheetViews>
    <sheetView workbookViewId="0" topLeftCell="A1">
      <selection activeCell="D3" activeCellId="1" sqref="F2:K15 D3"/>
    </sheetView>
  </sheetViews>
  <sheetFormatPr defaultColWidth="2.59765625" defaultRowHeight="15"/>
  <cols>
    <col min="1" max="1" width="2.8984375" style="1" customWidth="1"/>
  </cols>
  <sheetData>
    <row r="1" spans="1:9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J1" s="3"/>
      <c r="BK1" s="3"/>
      <c r="BL1" s="3"/>
      <c r="BM1" s="3"/>
      <c r="BN1" s="3"/>
      <c r="BO1" s="3"/>
      <c r="BP1" s="3"/>
      <c r="BQ1" s="3"/>
      <c r="BS1" s="3"/>
      <c r="BT1" s="3"/>
      <c r="BU1" s="3"/>
      <c r="BV1" s="3"/>
      <c r="BW1" s="3"/>
      <c r="BX1" s="3"/>
      <c r="BY1" s="3"/>
      <c r="CA1" s="3"/>
      <c r="CB1" s="3"/>
      <c r="CC1" s="3"/>
      <c r="CD1" s="3"/>
      <c r="CE1" s="3"/>
      <c r="CF1" s="3"/>
      <c r="CG1" s="3"/>
      <c r="CH1" s="3"/>
      <c r="CJ1" s="3"/>
      <c r="CK1" s="3"/>
      <c r="CL1" s="3"/>
      <c r="CM1" s="3"/>
      <c r="CN1" s="3"/>
      <c r="CO1" s="3"/>
      <c r="CP1" s="3"/>
      <c r="CQ1" s="3"/>
    </row>
    <row r="2" spans="1:96" s="6" customFormat="1" ht="15.75">
      <c r="A2" s="4"/>
      <c r="B2" s="49" t="str">
        <f>INDEX({"Jan","Feb","Mar","Apr","May","Jun","Jul","Aug","Sep","Oct","Nov","Dec"},G2)</f>
        <v>Sep</v>
      </c>
      <c r="C2" s="49"/>
      <c r="D2" s="51">
        <v>2008</v>
      </c>
      <c r="E2" s="51"/>
      <c r="F2" s="51"/>
      <c r="G2" s="52">
        <v>9</v>
      </c>
      <c r="H2" s="52"/>
      <c r="I2" s="5"/>
      <c r="J2" s="4"/>
      <c r="K2" s="49" t="str">
        <f>INDEX({"Jan","Feb","Mar","Apr","May","Jun","Jul","Aug","Sep","Oct","Nov","Dec"},P2)</f>
        <v>Oct</v>
      </c>
      <c r="L2" s="49"/>
      <c r="M2" s="49">
        <f>IF(P2=1,1,0)+D2</f>
        <v>2008</v>
      </c>
      <c r="N2" s="49"/>
      <c r="O2" s="49"/>
      <c r="P2" s="50">
        <f>1+MOD(G2,12)</f>
        <v>10</v>
      </c>
      <c r="Q2" s="50"/>
      <c r="S2" s="4"/>
      <c r="T2" s="49" t="str">
        <f>INDEX({"Jan","Feb","Mar","Apr","May","Jun","Jul","Aug","Sep","Oct","Nov","Dec"},Y2)</f>
        <v>Nov</v>
      </c>
      <c r="U2" s="49"/>
      <c r="V2" s="49">
        <f>IF(Y2=1,1,0)+M2</f>
        <v>2008</v>
      </c>
      <c r="W2" s="49"/>
      <c r="X2" s="49"/>
      <c r="Y2" s="50">
        <f>1+MOD(P2,12)</f>
        <v>11</v>
      </c>
      <c r="Z2" s="50"/>
      <c r="BR2" s="5"/>
      <c r="CR2" s="5"/>
    </row>
    <row r="3" spans="1:96" s="12" customFormat="1" ht="12">
      <c r="A3" s="7"/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0</v>
      </c>
      <c r="I3" s="11"/>
      <c r="J3" s="7"/>
      <c r="K3" s="8" t="s">
        <v>0</v>
      </c>
      <c r="L3" s="9" t="s">
        <v>1</v>
      </c>
      <c r="M3" s="9" t="s">
        <v>2</v>
      </c>
      <c r="N3" s="9" t="s">
        <v>3</v>
      </c>
      <c r="O3" s="9" t="s">
        <v>4</v>
      </c>
      <c r="P3" s="9" t="s">
        <v>5</v>
      </c>
      <c r="Q3" s="10" t="s">
        <v>0</v>
      </c>
      <c r="S3" s="7"/>
      <c r="T3" s="8" t="s">
        <v>0</v>
      </c>
      <c r="U3" s="9" t="s">
        <v>1</v>
      </c>
      <c r="V3" s="9" t="s">
        <v>2</v>
      </c>
      <c r="W3" s="9" t="s">
        <v>3</v>
      </c>
      <c r="X3" s="9" t="s">
        <v>4</v>
      </c>
      <c r="Y3" s="9" t="s">
        <v>5</v>
      </c>
      <c r="Z3" s="10" t="s">
        <v>0</v>
      </c>
      <c r="BR3" s="11"/>
      <c r="CR3" s="11"/>
    </row>
    <row r="4" spans="1:96" ht="15">
      <c r="A4" s="1">
        <f>FLOOR((6+DATE(D2,G2,H4)-DATE(D2,1,1))/7,1)</f>
        <v>36</v>
      </c>
      <c r="B4" s="13">
        <f>IF(H4&gt;6,H4-6,"")</f>
      </c>
      <c r="C4" s="14">
        <f>IF(H4&gt;5,H4-5,"")</f>
        <v>1</v>
      </c>
      <c r="D4" s="14">
        <f>IF(H4&gt;4,H4-4,"")</f>
        <v>2</v>
      </c>
      <c r="E4" s="14">
        <f>IF(H4&gt;3,H4-3,"")</f>
        <v>3</v>
      </c>
      <c r="F4" s="14">
        <f>IF(H4&gt;2,H4-2,"")</f>
        <v>4</v>
      </c>
      <c r="G4" s="14">
        <f>IF(H4&gt;1,H4-1,"")</f>
        <v>5</v>
      </c>
      <c r="H4" s="15">
        <f>8-WEEKDAY(DATE(D2,G2,1))</f>
        <v>6</v>
      </c>
      <c r="I4" s="3"/>
      <c r="J4" s="1">
        <f>FLOOR((6+DATE(M2,P2,Q4)-DATE(M2,1,1))/7,1)</f>
        <v>40</v>
      </c>
      <c r="K4" s="13">
        <f>IF(Q4&gt;6,Q4-6,"")</f>
      </c>
      <c r="L4" s="14">
        <f>IF(Q4&gt;5,Q4-5,"")</f>
      </c>
      <c r="M4" s="14">
        <f>IF(Q4&gt;4,Q4-4,"")</f>
      </c>
      <c r="N4" s="14">
        <f>IF(Q4&gt;3,Q4-3,"")</f>
        <v>1</v>
      </c>
      <c r="O4" s="14">
        <f>IF(Q4&gt;2,Q4-2,"")</f>
        <v>2</v>
      </c>
      <c r="P4" s="14">
        <f>IF(Q4&gt;1,Q4-1,"")</f>
        <v>3</v>
      </c>
      <c r="Q4" s="15">
        <f>8-WEEKDAY(DATE(M2,P2,1))</f>
        <v>4</v>
      </c>
      <c r="S4" s="1">
        <f>FLOOR((6+DATE(V2,Y2,Z4)-DATE(V2,1,1))/7,1)</f>
        <v>44</v>
      </c>
      <c r="T4" s="13">
        <f>IF(Z4&gt;6,Z4-6,"")</f>
      </c>
      <c r="U4" s="14">
        <f>IF(Z4&gt;5,Z4-5,"")</f>
      </c>
      <c r="V4" s="14">
        <f>IF(Z4&gt;4,Z4-4,"")</f>
      </c>
      <c r="W4" s="14">
        <f>IF(Z4&gt;3,Z4-3,"")</f>
      </c>
      <c r="X4" s="14">
        <f>IF(Z4&gt;2,Z4-2,"")</f>
      </c>
      <c r="Y4" s="14">
        <f>IF(Z4&gt;1,Z4-1,"")</f>
      </c>
      <c r="Z4" s="15">
        <f>8-WEEKDAY(DATE(V2,Y2,1))</f>
        <v>1</v>
      </c>
      <c r="BR4" s="3"/>
      <c r="CR4" s="3"/>
    </row>
    <row r="5" spans="1:96" ht="15">
      <c r="A5" s="2">
        <f>1+A4</f>
        <v>37</v>
      </c>
      <c r="B5" s="16">
        <f>1+H4</f>
        <v>7</v>
      </c>
      <c r="C5" s="17">
        <f aca="true" t="shared" si="0" ref="C5:H7">1+B5</f>
        <v>8</v>
      </c>
      <c r="D5" s="17">
        <f t="shared" si="0"/>
        <v>9</v>
      </c>
      <c r="E5" s="17">
        <f t="shared" si="0"/>
        <v>10</v>
      </c>
      <c r="F5" s="17">
        <f t="shared" si="0"/>
        <v>11</v>
      </c>
      <c r="G5" s="17">
        <f t="shared" si="0"/>
        <v>12</v>
      </c>
      <c r="H5" s="18">
        <f t="shared" si="0"/>
        <v>13</v>
      </c>
      <c r="I5" s="3"/>
      <c r="J5" s="2">
        <f>1+J4</f>
        <v>41</v>
      </c>
      <c r="K5" s="16">
        <f>1+Q4</f>
        <v>5</v>
      </c>
      <c r="L5" s="17">
        <f aca="true" t="shared" si="1" ref="L5:Q7">1+K5</f>
        <v>6</v>
      </c>
      <c r="M5" s="17">
        <f t="shared" si="1"/>
        <v>7</v>
      </c>
      <c r="N5" s="17">
        <f t="shared" si="1"/>
        <v>8</v>
      </c>
      <c r="O5" s="17">
        <f t="shared" si="1"/>
        <v>9</v>
      </c>
      <c r="P5" s="17">
        <f t="shared" si="1"/>
        <v>10</v>
      </c>
      <c r="Q5" s="18">
        <f t="shared" si="1"/>
        <v>11</v>
      </c>
      <c r="S5" s="2">
        <f>1+S4</f>
        <v>45</v>
      </c>
      <c r="T5" s="16">
        <f>1+Z4</f>
        <v>2</v>
      </c>
      <c r="U5" s="17">
        <f aca="true" t="shared" si="2" ref="U5:Z7">1+T5</f>
        <v>3</v>
      </c>
      <c r="V5" s="17">
        <f t="shared" si="2"/>
        <v>4</v>
      </c>
      <c r="W5" s="17">
        <f t="shared" si="2"/>
        <v>5</v>
      </c>
      <c r="X5" s="17">
        <f t="shared" si="2"/>
        <v>6</v>
      </c>
      <c r="Y5" s="17">
        <f t="shared" si="2"/>
        <v>7</v>
      </c>
      <c r="Z5" s="18">
        <f t="shared" si="2"/>
        <v>8</v>
      </c>
      <c r="BR5" s="3"/>
      <c r="CR5" s="3"/>
    </row>
    <row r="6" spans="1:96" ht="15.75">
      <c r="A6" s="2">
        <f>1+A5</f>
        <v>38</v>
      </c>
      <c r="B6" s="16">
        <f>1+H5</f>
        <v>14</v>
      </c>
      <c r="C6" s="17">
        <f t="shared" si="0"/>
        <v>15</v>
      </c>
      <c r="D6" s="17">
        <f t="shared" si="0"/>
        <v>16</v>
      </c>
      <c r="E6" s="17">
        <f t="shared" si="0"/>
        <v>17</v>
      </c>
      <c r="F6" s="17">
        <f t="shared" si="0"/>
        <v>18</v>
      </c>
      <c r="G6" s="17">
        <f t="shared" si="0"/>
        <v>19</v>
      </c>
      <c r="H6" s="18">
        <f t="shared" si="0"/>
        <v>20</v>
      </c>
      <c r="I6" s="3"/>
      <c r="J6" s="2">
        <f>1+J5</f>
        <v>42</v>
      </c>
      <c r="K6" s="16">
        <f>1+Q5</f>
        <v>12</v>
      </c>
      <c r="L6" s="17">
        <f t="shared" si="1"/>
        <v>13</v>
      </c>
      <c r="M6" s="17">
        <f t="shared" si="1"/>
        <v>14</v>
      </c>
      <c r="N6" s="17">
        <f t="shared" si="1"/>
        <v>15</v>
      </c>
      <c r="O6" s="17">
        <f t="shared" si="1"/>
        <v>16</v>
      </c>
      <c r="P6" s="17">
        <f t="shared" si="1"/>
        <v>17</v>
      </c>
      <c r="Q6" s="18">
        <f t="shared" si="1"/>
        <v>18</v>
      </c>
      <c r="S6" s="2">
        <f>1+S5</f>
        <v>46</v>
      </c>
      <c r="T6" s="16">
        <f>1+Z5</f>
        <v>9</v>
      </c>
      <c r="U6" s="17">
        <f t="shared" si="2"/>
        <v>10</v>
      </c>
      <c r="V6" s="17">
        <f t="shared" si="2"/>
        <v>11</v>
      </c>
      <c r="W6" s="17">
        <f t="shared" si="2"/>
        <v>12</v>
      </c>
      <c r="X6" s="17">
        <f t="shared" si="2"/>
        <v>13</v>
      </c>
      <c r="Y6" s="17">
        <f t="shared" si="2"/>
        <v>14</v>
      </c>
      <c r="Z6" s="18">
        <f t="shared" si="2"/>
        <v>15</v>
      </c>
      <c r="BR6" s="3"/>
      <c r="CR6" s="3"/>
    </row>
    <row r="7" spans="1:26" ht="15.75">
      <c r="A7" s="2">
        <f>1+A6</f>
        <v>39</v>
      </c>
      <c r="B7" s="16">
        <f>1+H6</f>
        <v>21</v>
      </c>
      <c r="C7" s="17">
        <f t="shared" si="0"/>
        <v>22</v>
      </c>
      <c r="D7" s="17">
        <f t="shared" si="0"/>
        <v>23</v>
      </c>
      <c r="E7" s="17">
        <f t="shared" si="0"/>
        <v>24</v>
      </c>
      <c r="F7" s="17">
        <f t="shared" si="0"/>
        <v>25</v>
      </c>
      <c r="G7" s="17">
        <f t="shared" si="0"/>
        <v>26</v>
      </c>
      <c r="H7" s="19">
        <f t="shared" si="0"/>
        <v>27</v>
      </c>
      <c r="I7" s="3"/>
      <c r="J7" s="2">
        <f>1+J6</f>
        <v>43</v>
      </c>
      <c r="K7" s="16">
        <f>1+Q6</f>
        <v>19</v>
      </c>
      <c r="L7" s="17">
        <f t="shared" si="1"/>
        <v>20</v>
      </c>
      <c r="M7" s="17">
        <f t="shared" si="1"/>
        <v>21</v>
      </c>
      <c r="N7" s="17">
        <f t="shared" si="1"/>
        <v>22</v>
      </c>
      <c r="O7" s="17">
        <f t="shared" si="1"/>
        <v>23</v>
      </c>
      <c r="P7" s="17">
        <f t="shared" si="1"/>
        <v>24</v>
      </c>
      <c r="Q7" s="19">
        <f t="shared" si="1"/>
        <v>25</v>
      </c>
      <c r="S7" s="2">
        <f>1+S6</f>
        <v>47</v>
      </c>
      <c r="T7" s="16">
        <f>1+Z6</f>
        <v>16</v>
      </c>
      <c r="U7" s="17">
        <f t="shared" si="2"/>
        <v>17</v>
      </c>
      <c r="V7" s="17">
        <f t="shared" si="2"/>
        <v>18</v>
      </c>
      <c r="W7" s="17">
        <f t="shared" si="2"/>
        <v>19</v>
      </c>
      <c r="X7" s="17">
        <f t="shared" si="2"/>
        <v>20</v>
      </c>
      <c r="Y7" s="17">
        <f t="shared" si="2"/>
        <v>21</v>
      </c>
      <c r="Z7" s="19">
        <f t="shared" si="2"/>
        <v>22</v>
      </c>
    </row>
    <row r="8" spans="1:26" ht="15.75">
      <c r="A8" s="2">
        <f>IF(B8="","",1+A7)</f>
        <v>40</v>
      </c>
      <c r="B8" s="16">
        <f>IF(MONTH(DATE(D2,G2,14+B6))=G2,14+B6,"")</f>
        <v>28</v>
      </c>
      <c r="C8" s="17">
        <f>IF(MONTH(DATE(D2,G2,14+C6))=G2,14+C6,"")</f>
        <v>29</v>
      </c>
      <c r="D8" s="17">
        <f>IF(MONTH(DATE(D2,G2,14+D6))=G2,14+D6,"")</f>
        <v>30</v>
      </c>
      <c r="E8" s="17">
        <f>IF(MONTH(DATE(D2,G2,14+E6))=G2,14+E6,"")</f>
      </c>
      <c r="F8" s="17">
        <f>IF(MONTH(DATE(D2,G2,14+F6))=G2,14+F6,"")</f>
      </c>
      <c r="G8" s="17">
        <f>IF(MONTH(DATE(D2,G2,14+G6))=G2,14+G6,"")</f>
      </c>
      <c r="H8" s="18">
        <f>IF(MONTH(DATE(D2,G2,14+H6))=G2,14+H6,"")</f>
      </c>
      <c r="I8" s="3"/>
      <c r="J8" s="2">
        <f>IF(K8="","",1+J7)</f>
        <v>44</v>
      </c>
      <c r="K8" s="16">
        <f>IF(MONTH(DATE(M2,P2,14+K6))=P2,14+K6,"")</f>
        <v>26</v>
      </c>
      <c r="L8" s="17">
        <f>IF(MONTH(DATE(M2,P2,14+L6))=P2,14+L6,"")</f>
        <v>27</v>
      </c>
      <c r="M8" s="17">
        <f>IF(MONTH(DATE(M2,P2,14+M6))=P2,14+M6,"")</f>
        <v>28</v>
      </c>
      <c r="N8" s="17">
        <f>IF(MONTH(DATE(M2,P2,14+N6))=P2,14+N6,"")</f>
        <v>29</v>
      </c>
      <c r="O8" s="17">
        <f>IF(MONTH(DATE(M2,P2,14+O6))=P2,14+O6,"")</f>
        <v>30</v>
      </c>
      <c r="P8" s="17">
        <f>IF(MONTH(DATE(M2,P2,14+P6))=P2,14+P6,"")</f>
        <v>31</v>
      </c>
      <c r="Q8" s="18">
        <f>IF(MONTH(DATE(M2,P2,14+Q6))=P2,14+Q6,"")</f>
      </c>
      <c r="S8" s="2">
        <f>IF(T8="","",1+S7)</f>
        <v>48</v>
      </c>
      <c r="T8" s="16">
        <f>IF(MONTH(DATE(V2,Y2,14+T6))=Y2,14+T6,"")</f>
        <v>23</v>
      </c>
      <c r="U8" s="17">
        <f>IF(MONTH(DATE(V2,Y2,14+U6))=Y2,14+U6,"")</f>
        <v>24</v>
      </c>
      <c r="V8" s="17">
        <f>IF(MONTH(DATE(V2,Y2,14+V6))=Y2,14+V6,"")</f>
        <v>25</v>
      </c>
      <c r="W8" s="17">
        <f>IF(MONTH(DATE(V2,Y2,14+W6))=Y2,14+W6,"")</f>
        <v>26</v>
      </c>
      <c r="X8" s="17">
        <f>IF(MONTH(DATE(V2,Y2,14+X6))=Y2,14+X6,"")</f>
        <v>27</v>
      </c>
      <c r="Y8" s="17">
        <f>IF(MONTH(DATE(V2,Y2,14+Y6))=Y2,14+Y6,"")</f>
        <v>28</v>
      </c>
      <c r="Z8" s="18">
        <f>IF(MONTH(DATE(V2,Y2,14+Z6))=Y2,14+Z6,"")</f>
        <v>29</v>
      </c>
    </row>
    <row r="9" spans="1:26" ht="15.75">
      <c r="A9" s="2">
        <f>IF(B9="","",1+A8)</f>
      </c>
      <c r="B9" s="20">
        <f>IF(MONTH(DATE(D2,G2,14+B7))=G2,14+B7,"")</f>
      </c>
      <c r="C9" s="21">
        <f>IF(MONTH(DATE(D2,G2,14+C7))=G2,14+C7,"")</f>
      </c>
      <c r="D9" s="21"/>
      <c r="E9" s="21"/>
      <c r="F9" s="21"/>
      <c r="G9" s="21"/>
      <c r="H9" s="22"/>
      <c r="I9" s="3"/>
      <c r="J9" s="2">
        <f>IF(K9="","",1+J8)</f>
      </c>
      <c r="K9" s="20">
        <f>IF(MONTH(DATE(M2,P2,14+K7))=P2,14+K7,"")</f>
      </c>
      <c r="L9" s="21">
        <f>IF(MONTH(DATE(M2,P2,14+L7))=P2,14+L7,"")</f>
      </c>
      <c r="M9" s="21"/>
      <c r="N9" s="21"/>
      <c r="O9" s="21"/>
      <c r="P9" s="21"/>
      <c r="Q9" s="22"/>
      <c r="S9" s="2">
        <f>IF(T9="","",1+S8)</f>
        <v>49</v>
      </c>
      <c r="T9" s="20">
        <f>IF(MONTH(DATE(V2,Y2,14+T7))=Y2,14+T7,"")</f>
        <v>30</v>
      </c>
      <c r="U9" s="21">
        <f>IF(MONTH(DATE(V2,Y2,14+U7))=Y2,14+U7,"")</f>
      </c>
      <c r="V9" s="21"/>
      <c r="W9" s="21"/>
      <c r="X9" s="21"/>
      <c r="Y9" s="21"/>
      <c r="Z9" s="22"/>
    </row>
    <row r="11" spans="1:26" ht="15.75">
      <c r="A11" s="4"/>
      <c r="B11" s="49" t="str">
        <f>INDEX({"Jan","Feb","Mar","Apr","May","Jun","Jul","Aug","Sep","Oct","Nov","Dec"},G11)</f>
        <v>Dec</v>
      </c>
      <c r="C11" s="49"/>
      <c r="D11" s="49">
        <f>IF(G11=1,1,0)+V2</f>
        <v>2008</v>
      </c>
      <c r="E11" s="49"/>
      <c r="F11" s="49"/>
      <c r="G11" s="50">
        <f>1+MOD(Y2,12)</f>
        <v>12</v>
      </c>
      <c r="H11" s="50"/>
      <c r="I11" s="6"/>
      <c r="J11" s="4"/>
      <c r="K11" s="49" t="str">
        <f>INDEX({"Jan","Feb","Mar","Apr","May","Jun","Jul","Aug","Sep","Oct","Nov","Dec"},P11)</f>
        <v>Jan</v>
      </c>
      <c r="L11" s="49"/>
      <c r="M11" s="49">
        <f>IF(P11=1,1,0)+D11</f>
        <v>2009</v>
      </c>
      <c r="N11" s="49"/>
      <c r="O11" s="49"/>
      <c r="P11" s="50">
        <f>1+MOD(G11,12)</f>
        <v>1</v>
      </c>
      <c r="Q11" s="50"/>
      <c r="R11" s="6"/>
      <c r="S11" s="4"/>
      <c r="T11" s="49" t="str">
        <f>INDEX({"Jan","Feb","Mar","Apr","May","Jun","Jul","Aug","Sep","Oct","Nov","Dec"},Y11)</f>
        <v>Feb</v>
      </c>
      <c r="U11" s="49"/>
      <c r="V11" s="49">
        <f>IF(Y11=1,1,0)+M11</f>
        <v>2009</v>
      </c>
      <c r="W11" s="49"/>
      <c r="X11" s="49"/>
      <c r="Y11" s="50">
        <f>1+MOD(P11,12)</f>
        <v>2</v>
      </c>
      <c r="Z11" s="50"/>
    </row>
    <row r="12" spans="1:26" ht="15.75">
      <c r="A12" s="7"/>
      <c r="B12" s="8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10" t="s">
        <v>0</v>
      </c>
      <c r="I12" s="12"/>
      <c r="J12" s="7"/>
      <c r="K12" s="8" t="s">
        <v>0</v>
      </c>
      <c r="L12" s="9" t="s">
        <v>1</v>
      </c>
      <c r="M12" s="9" t="s">
        <v>2</v>
      </c>
      <c r="N12" s="9" t="s">
        <v>3</v>
      </c>
      <c r="O12" s="9" t="s">
        <v>4</v>
      </c>
      <c r="P12" s="9" t="s">
        <v>5</v>
      </c>
      <c r="Q12" s="10" t="s">
        <v>0</v>
      </c>
      <c r="R12" s="12"/>
      <c r="S12" s="7"/>
      <c r="T12" s="8" t="s">
        <v>0</v>
      </c>
      <c r="U12" s="9" t="s">
        <v>1</v>
      </c>
      <c r="V12" s="9" t="s">
        <v>2</v>
      </c>
      <c r="W12" s="9" t="s">
        <v>3</v>
      </c>
      <c r="X12" s="9" t="s">
        <v>4</v>
      </c>
      <c r="Y12" s="9" t="s">
        <v>5</v>
      </c>
      <c r="Z12" s="10" t="s">
        <v>0</v>
      </c>
    </row>
    <row r="13" spans="1:26" ht="15.75">
      <c r="A13" s="1">
        <f>FLOOR((6+DATE(D11,G11,H13)-DATE(D11,1,1))/7,1)</f>
        <v>49</v>
      </c>
      <c r="B13" s="13">
        <f>IF(H13&gt;6,H13-6,"")</f>
      </c>
      <c r="C13" s="14">
        <f>IF(H13&gt;5,H13-5,"")</f>
        <v>1</v>
      </c>
      <c r="D13" s="14">
        <f>IF(H13&gt;4,H13-4,"")</f>
        <v>2</v>
      </c>
      <c r="E13" s="14">
        <f>IF(H13&gt;3,H13-3,"")</f>
        <v>3</v>
      </c>
      <c r="F13" s="14">
        <f>IF(H13&gt;2,H13-2,"")</f>
        <v>4</v>
      </c>
      <c r="G13" s="14">
        <f>IF(H13&gt;1,H13-1,"")</f>
        <v>5</v>
      </c>
      <c r="H13" s="15">
        <f>8-WEEKDAY(DATE(D11,G11,1))</f>
        <v>6</v>
      </c>
      <c r="J13" s="1">
        <f>FLOOR((6+DATE(M11,P11,Q13)-DATE(M11,1,1))/7,1)</f>
        <v>1</v>
      </c>
      <c r="K13" s="13">
        <f>IF(Q13&gt;6,Q13-6,"")</f>
      </c>
      <c r="L13" s="14">
        <f>IF(Q13&gt;5,Q13-5,"")</f>
      </c>
      <c r="M13" s="14">
        <f>IF(Q13&gt;4,Q13-4,"")</f>
      </c>
      <c r="N13" s="14">
        <f>IF(Q13&gt;3,Q13-3,"")</f>
      </c>
      <c r="O13" s="14">
        <f>IF(Q13&gt;2,Q13-2,"")</f>
        <v>1</v>
      </c>
      <c r="P13" s="14">
        <f>IF(Q13&gt;1,Q13-1,"")</f>
        <v>2</v>
      </c>
      <c r="Q13" s="15">
        <f>8-WEEKDAY(DATE(M11,P11,1))</f>
        <v>3</v>
      </c>
      <c r="S13" s="1">
        <f>FLOOR((6+DATE(V11,Y11,Z13)-DATE(V11,1,1))/7,1)</f>
        <v>6</v>
      </c>
      <c r="T13" s="13">
        <f>IF(Z13&gt;6,Z13-6,"")</f>
        <v>1</v>
      </c>
      <c r="U13" s="14">
        <f>IF(Z13&gt;5,Z13-5,"")</f>
        <v>2</v>
      </c>
      <c r="V13" s="14">
        <f>IF(Z13&gt;4,Z13-4,"")</f>
        <v>3</v>
      </c>
      <c r="W13" s="14">
        <f>IF(Z13&gt;3,Z13-3,"")</f>
        <v>4</v>
      </c>
      <c r="X13" s="14">
        <f>IF(Z13&gt;2,Z13-2,"")</f>
        <v>5</v>
      </c>
      <c r="Y13" s="14">
        <f>IF(Z13&gt;1,Z13-1,"")</f>
        <v>6</v>
      </c>
      <c r="Z13" s="15">
        <f>8-WEEKDAY(DATE(V11,Y11,1))</f>
        <v>7</v>
      </c>
    </row>
    <row r="14" spans="1:26" ht="15.75">
      <c r="A14" s="2">
        <f>1+A13</f>
        <v>50</v>
      </c>
      <c r="B14" s="16">
        <f>1+H13</f>
        <v>7</v>
      </c>
      <c r="C14" s="17">
        <f aca="true" t="shared" si="3" ref="C14:H16">1+B14</f>
        <v>8</v>
      </c>
      <c r="D14" s="17">
        <f t="shared" si="3"/>
        <v>9</v>
      </c>
      <c r="E14" s="17">
        <f t="shared" si="3"/>
        <v>10</v>
      </c>
      <c r="F14" s="17">
        <f t="shared" si="3"/>
        <v>11</v>
      </c>
      <c r="G14" s="17">
        <f t="shared" si="3"/>
        <v>12</v>
      </c>
      <c r="H14" s="18">
        <f t="shared" si="3"/>
        <v>13</v>
      </c>
      <c r="J14" s="2">
        <f>1+J13</f>
        <v>2</v>
      </c>
      <c r="K14" s="16">
        <f>1+Q13</f>
        <v>4</v>
      </c>
      <c r="L14" s="17">
        <f aca="true" t="shared" si="4" ref="L14:Q16">1+K14</f>
        <v>5</v>
      </c>
      <c r="M14" s="17">
        <f t="shared" si="4"/>
        <v>6</v>
      </c>
      <c r="N14" s="17">
        <f t="shared" si="4"/>
        <v>7</v>
      </c>
      <c r="O14" s="17">
        <f t="shared" si="4"/>
        <v>8</v>
      </c>
      <c r="P14" s="17">
        <f t="shared" si="4"/>
        <v>9</v>
      </c>
      <c r="Q14" s="18">
        <f t="shared" si="4"/>
        <v>10</v>
      </c>
      <c r="S14" s="2">
        <f>1+S13</f>
        <v>7</v>
      </c>
      <c r="T14" s="16">
        <f>1+Z13</f>
        <v>8</v>
      </c>
      <c r="U14" s="17">
        <f aca="true" t="shared" si="5" ref="U14:Z16">1+T14</f>
        <v>9</v>
      </c>
      <c r="V14" s="17">
        <f t="shared" si="5"/>
        <v>10</v>
      </c>
      <c r="W14" s="17">
        <f t="shared" si="5"/>
        <v>11</v>
      </c>
      <c r="X14" s="17">
        <f t="shared" si="5"/>
        <v>12</v>
      </c>
      <c r="Y14" s="17">
        <f t="shared" si="5"/>
        <v>13</v>
      </c>
      <c r="Z14" s="18">
        <f t="shared" si="5"/>
        <v>14</v>
      </c>
    </row>
    <row r="15" spans="1:26" ht="15.75">
      <c r="A15" s="2">
        <f>1+A14</f>
        <v>51</v>
      </c>
      <c r="B15" s="16">
        <f>1+H14</f>
        <v>14</v>
      </c>
      <c r="C15" s="17">
        <f t="shared" si="3"/>
        <v>15</v>
      </c>
      <c r="D15" s="17">
        <f t="shared" si="3"/>
        <v>16</v>
      </c>
      <c r="E15" s="17">
        <f t="shared" si="3"/>
        <v>17</v>
      </c>
      <c r="F15" s="17">
        <f t="shared" si="3"/>
        <v>18</v>
      </c>
      <c r="G15" s="17">
        <f t="shared" si="3"/>
        <v>19</v>
      </c>
      <c r="H15" s="18">
        <f t="shared" si="3"/>
        <v>20</v>
      </c>
      <c r="J15" s="2">
        <f>1+J14</f>
        <v>3</v>
      </c>
      <c r="K15" s="16">
        <f>1+Q14</f>
        <v>11</v>
      </c>
      <c r="L15" s="17">
        <f t="shared" si="4"/>
        <v>12</v>
      </c>
      <c r="M15" s="17">
        <f t="shared" si="4"/>
        <v>13</v>
      </c>
      <c r="N15" s="17">
        <f t="shared" si="4"/>
        <v>14</v>
      </c>
      <c r="O15" s="17">
        <f t="shared" si="4"/>
        <v>15</v>
      </c>
      <c r="P15" s="17">
        <f t="shared" si="4"/>
        <v>16</v>
      </c>
      <c r="Q15" s="18">
        <f t="shared" si="4"/>
        <v>17</v>
      </c>
      <c r="S15" s="2">
        <f>1+S14</f>
        <v>8</v>
      </c>
      <c r="T15" s="16">
        <f>1+Z14</f>
        <v>15</v>
      </c>
      <c r="U15" s="17">
        <f t="shared" si="5"/>
        <v>16</v>
      </c>
      <c r="V15" s="17">
        <f t="shared" si="5"/>
        <v>17</v>
      </c>
      <c r="W15" s="17">
        <f t="shared" si="5"/>
        <v>18</v>
      </c>
      <c r="X15" s="17">
        <f t="shared" si="5"/>
        <v>19</v>
      </c>
      <c r="Y15" s="17">
        <f t="shared" si="5"/>
        <v>20</v>
      </c>
      <c r="Z15" s="18">
        <f t="shared" si="5"/>
        <v>21</v>
      </c>
    </row>
    <row r="16" spans="1:26" ht="15.75">
      <c r="A16" s="2">
        <f>1+A15</f>
        <v>52</v>
      </c>
      <c r="B16" s="16">
        <f>1+H15</f>
        <v>21</v>
      </c>
      <c r="C16" s="17">
        <f t="shared" si="3"/>
        <v>22</v>
      </c>
      <c r="D16" s="17">
        <f t="shared" si="3"/>
        <v>23</v>
      </c>
      <c r="E16" s="17">
        <f t="shared" si="3"/>
        <v>24</v>
      </c>
      <c r="F16" s="17">
        <f t="shared" si="3"/>
        <v>25</v>
      </c>
      <c r="G16" s="17">
        <f t="shared" si="3"/>
        <v>26</v>
      </c>
      <c r="H16" s="19">
        <f t="shared" si="3"/>
        <v>27</v>
      </c>
      <c r="J16" s="2">
        <f>1+J15</f>
        <v>4</v>
      </c>
      <c r="K16" s="16">
        <f>1+Q15</f>
        <v>18</v>
      </c>
      <c r="L16" s="17">
        <f t="shared" si="4"/>
        <v>19</v>
      </c>
      <c r="M16" s="17">
        <f t="shared" si="4"/>
        <v>20</v>
      </c>
      <c r="N16" s="17">
        <f t="shared" si="4"/>
        <v>21</v>
      </c>
      <c r="O16" s="17">
        <f t="shared" si="4"/>
        <v>22</v>
      </c>
      <c r="P16" s="17">
        <f t="shared" si="4"/>
        <v>23</v>
      </c>
      <c r="Q16" s="19">
        <f t="shared" si="4"/>
        <v>24</v>
      </c>
      <c r="S16" s="2">
        <f>1+S15</f>
        <v>9</v>
      </c>
      <c r="T16" s="16">
        <f>1+Z15</f>
        <v>22</v>
      </c>
      <c r="U16" s="17">
        <f t="shared" si="5"/>
        <v>23</v>
      </c>
      <c r="V16" s="17">
        <f t="shared" si="5"/>
        <v>24</v>
      </c>
      <c r="W16" s="17">
        <f t="shared" si="5"/>
        <v>25</v>
      </c>
      <c r="X16" s="17">
        <f t="shared" si="5"/>
        <v>26</v>
      </c>
      <c r="Y16" s="17">
        <f t="shared" si="5"/>
        <v>27</v>
      </c>
      <c r="Z16" s="19">
        <f t="shared" si="5"/>
        <v>28</v>
      </c>
    </row>
    <row r="17" spans="1:26" ht="15.75">
      <c r="A17" s="2">
        <f>IF(B17="","",1+A16)</f>
        <v>53</v>
      </c>
      <c r="B17" s="16">
        <f>IF(MONTH(DATE(D11,G11,14+B15))=G11,14+B15,"")</f>
        <v>28</v>
      </c>
      <c r="C17" s="17">
        <f>IF(MONTH(DATE(D11,G11,14+C15))=G11,14+C15,"")</f>
        <v>29</v>
      </c>
      <c r="D17" s="17">
        <f>IF(MONTH(DATE(D11,G11,14+D15))=G11,14+D15,"")</f>
        <v>30</v>
      </c>
      <c r="E17" s="17">
        <f>IF(MONTH(DATE(D11,G11,14+E15))=G11,14+E15,"")</f>
        <v>31</v>
      </c>
      <c r="F17" s="17">
        <f>IF(MONTH(DATE(D11,G11,14+F15))=G11,14+F15,"")</f>
      </c>
      <c r="G17" s="17">
        <f>IF(MONTH(DATE(D11,G11,14+G15))=G11,14+G15,"")</f>
      </c>
      <c r="H17" s="18">
        <f>IF(MONTH(DATE(D11,G11,14+H15))=G11,14+H15,"")</f>
      </c>
      <c r="J17" s="2">
        <f>IF(K17="","",1+J16)</f>
        <v>5</v>
      </c>
      <c r="K17" s="16">
        <f>IF(MONTH(DATE(M11,P11,14+K15))=P11,14+K15,"")</f>
        <v>25</v>
      </c>
      <c r="L17" s="17">
        <f>IF(MONTH(DATE(M11,P11,14+L15))=P11,14+L15,"")</f>
        <v>26</v>
      </c>
      <c r="M17" s="17">
        <f>IF(MONTH(DATE(M11,P11,14+M15))=P11,14+M15,"")</f>
        <v>27</v>
      </c>
      <c r="N17" s="17">
        <f>IF(MONTH(DATE(M11,P11,14+N15))=P11,14+N15,"")</f>
        <v>28</v>
      </c>
      <c r="O17" s="17">
        <f>IF(MONTH(DATE(M11,P11,14+O15))=P11,14+O15,"")</f>
        <v>29</v>
      </c>
      <c r="P17" s="17">
        <f>IF(MONTH(DATE(M11,P11,14+P15))=P11,14+P15,"")</f>
        <v>30</v>
      </c>
      <c r="Q17" s="18">
        <f>IF(MONTH(DATE(M11,P11,14+Q15))=P11,14+Q15,"")</f>
        <v>31</v>
      </c>
      <c r="S17" s="2">
        <f>IF(T17="","",1+S16)</f>
      </c>
      <c r="T17" s="16">
        <f>IF(MONTH(DATE(V11,Y11,14+T15))=Y11,14+T15,"")</f>
      </c>
      <c r="U17" s="17">
        <f>IF(MONTH(DATE(V11,Y11,14+U15))=Y11,14+U15,"")</f>
      </c>
      <c r="V17" s="17">
        <f>IF(MONTH(DATE(V11,Y11,14+V15))=Y11,14+V15,"")</f>
      </c>
      <c r="W17" s="17">
        <f>IF(MONTH(DATE(V11,Y11,14+W15))=Y11,14+W15,"")</f>
      </c>
      <c r="X17" s="17">
        <f>IF(MONTH(DATE(V11,Y11,14+X15))=Y11,14+X15,"")</f>
      </c>
      <c r="Y17" s="17">
        <f>IF(MONTH(DATE(V11,Y11,14+Y15))=Y11,14+Y15,"")</f>
      </c>
      <c r="Z17" s="18">
        <f>IF(MONTH(DATE(V11,Y11,14+Z15))=Y11,14+Z15,"")</f>
      </c>
    </row>
    <row r="18" spans="1:26" ht="15.75">
      <c r="A18" s="2">
        <f>IF(B18="","",1+A17)</f>
      </c>
      <c r="B18" s="20">
        <f>IF(MONTH(DATE(D11,G11,14+B16))=G11,14+B16,"")</f>
      </c>
      <c r="C18" s="21">
        <f>IF(MONTH(DATE(D11,G11,14+C16))=G11,14+C16,"")</f>
      </c>
      <c r="D18" s="21"/>
      <c r="E18" s="21"/>
      <c r="F18" s="21"/>
      <c r="G18" s="21"/>
      <c r="H18" s="22"/>
      <c r="J18" s="2">
        <f>IF(K18="","",1+J17)</f>
      </c>
      <c r="K18" s="20">
        <f>IF(MONTH(DATE(M11,P11,14+K16))=P11,14+K16,"")</f>
      </c>
      <c r="L18" s="21">
        <f>IF(MONTH(DATE(M11,P11,14+L16))=P11,14+L16,"")</f>
      </c>
      <c r="M18" s="21"/>
      <c r="N18" s="21"/>
      <c r="O18" s="21"/>
      <c r="P18" s="21"/>
      <c r="Q18" s="22"/>
      <c r="S18" s="2">
        <f>IF(T18="","",1+S17)</f>
      </c>
      <c r="T18" s="20">
        <f>IF(MONTH(DATE(V11,Y11,14+T16))=Y11,14+T16,"")</f>
      </c>
      <c r="U18" s="21">
        <f>IF(MONTH(DATE(V11,Y11,14+U16))=Y11,14+U16,"")</f>
      </c>
      <c r="V18" s="21"/>
      <c r="W18" s="21"/>
      <c r="X18" s="21"/>
      <c r="Y18" s="21"/>
      <c r="Z18" s="22"/>
    </row>
    <row r="20" spans="1:26" ht="15.75">
      <c r="A20" s="4"/>
      <c r="B20" s="49" t="str">
        <f>INDEX({"Jan","Feb","Mar","Apr","May","Jun","Jul","Aug","Sep","Oct","Nov","Dec"},G20)</f>
        <v>Mar</v>
      </c>
      <c r="C20" s="49"/>
      <c r="D20" s="49">
        <f>IF(G20=1,1,0)+V11</f>
        <v>2009</v>
      </c>
      <c r="E20" s="49"/>
      <c r="F20" s="49"/>
      <c r="G20" s="50">
        <f>1+MOD(Y11,12)</f>
        <v>3</v>
      </c>
      <c r="H20" s="50"/>
      <c r="I20" s="6"/>
      <c r="J20" s="4"/>
      <c r="K20" s="49" t="str">
        <f>INDEX({"Jan","Feb","Mar","Apr","May","Jun","Jul","Aug","Sep","Oct","Nov","Dec"},P20)</f>
        <v>Apr</v>
      </c>
      <c r="L20" s="49"/>
      <c r="M20" s="49">
        <f>IF(P20=1,1,0)+D20</f>
        <v>2009</v>
      </c>
      <c r="N20" s="49"/>
      <c r="O20" s="49"/>
      <c r="P20" s="50">
        <f>1+MOD(G20,12)</f>
        <v>4</v>
      </c>
      <c r="Q20" s="50"/>
      <c r="R20" s="6"/>
      <c r="S20" s="4"/>
      <c r="T20" s="49" t="str">
        <f>INDEX({"Jan","Feb","Mar","Apr","May","Jun","Jul","Aug","Sep","Oct","Nov","Dec"},Y20)</f>
        <v>May</v>
      </c>
      <c r="U20" s="49"/>
      <c r="V20" s="49">
        <f>IF(Y20=1,1,0)+M20</f>
        <v>2009</v>
      </c>
      <c r="W20" s="49"/>
      <c r="X20" s="49"/>
      <c r="Y20" s="50">
        <f>1+MOD(P20,12)</f>
        <v>5</v>
      </c>
      <c r="Z20" s="50"/>
    </row>
    <row r="21" spans="1:26" ht="15.75">
      <c r="A21" s="7"/>
      <c r="B21" s="8" t="s">
        <v>0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10" t="s">
        <v>0</v>
      </c>
      <c r="I21" s="12"/>
      <c r="J21" s="7"/>
      <c r="K21" s="8" t="s">
        <v>0</v>
      </c>
      <c r="L21" s="9" t="s">
        <v>1</v>
      </c>
      <c r="M21" s="9" t="s">
        <v>2</v>
      </c>
      <c r="N21" s="9" t="s">
        <v>3</v>
      </c>
      <c r="O21" s="9" t="s">
        <v>4</v>
      </c>
      <c r="P21" s="9" t="s">
        <v>5</v>
      </c>
      <c r="Q21" s="10" t="s">
        <v>0</v>
      </c>
      <c r="R21" s="12"/>
      <c r="S21" s="7"/>
      <c r="T21" s="8" t="s">
        <v>0</v>
      </c>
      <c r="U21" s="9" t="s">
        <v>1</v>
      </c>
      <c r="V21" s="9" t="s">
        <v>2</v>
      </c>
      <c r="W21" s="9" t="s">
        <v>3</v>
      </c>
      <c r="X21" s="9" t="s">
        <v>4</v>
      </c>
      <c r="Y21" s="9" t="s">
        <v>5</v>
      </c>
      <c r="Z21" s="10" t="s">
        <v>0</v>
      </c>
    </row>
    <row r="22" spans="1:26" ht="15.75">
      <c r="A22" s="1">
        <f>FLOOR((6+DATE(D20,G20,H22)-DATE(D20,1,1))/7,1)</f>
        <v>10</v>
      </c>
      <c r="B22" s="13">
        <f>IF(H22&gt;6,H22-6,"")</f>
        <v>1</v>
      </c>
      <c r="C22" s="14">
        <f>IF(H22&gt;5,H22-5,"")</f>
        <v>2</v>
      </c>
      <c r="D22" s="14">
        <f>IF(H22&gt;4,H22-4,"")</f>
        <v>3</v>
      </c>
      <c r="E22" s="14">
        <f>IF(H22&gt;3,H22-3,"")</f>
        <v>4</v>
      </c>
      <c r="F22" s="14">
        <f>IF(H22&gt;2,H22-2,"")</f>
        <v>5</v>
      </c>
      <c r="G22" s="14">
        <f>IF(H22&gt;1,H22-1,"")</f>
        <v>6</v>
      </c>
      <c r="H22" s="15">
        <f>8-WEEKDAY(DATE(D20,G20,1))</f>
        <v>7</v>
      </c>
      <c r="J22" s="1">
        <f>FLOOR((6+DATE(M20,P20,Q22)-DATE(M20,1,1))/7,1)</f>
        <v>14</v>
      </c>
      <c r="K22" s="13">
        <f>IF(Q22&gt;6,Q22-6,"")</f>
      </c>
      <c r="L22" s="14">
        <f>IF(Q22&gt;5,Q22-5,"")</f>
      </c>
      <c r="M22" s="14">
        <f>IF(Q22&gt;4,Q22-4,"")</f>
      </c>
      <c r="N22" s="14">
        <f>IF(Q22&gt;3,Q22-3,"")</f>
        <v>1</v>
      </c>
      <c r="O22" s="14">
        <f>IF(Q22&gt;2,Q22-2,"")</f>
        <v>2</v>
      </c>
      <c r="P22" s="14">
        <f>IF(Q22&gt;1,Q22-1,"")</f>
        <v>3</v>
      </c>
      <c r="Q22" s="15">
        <f>8-WEEKDAY(DATE(M20,P20,1))</f>
        <v>4</v>
      </c>
      <c r="S22" s="1">
        <f>FLOOR((6+DATE(V20,Y20,Z22)-DATE(V20,1,1))/7,1)</f>
        <v>18</v>
      </c>
      <c r="T22" s="13">
        <f>IF(Z22&gt;6,Z22-6,"")</f>
      </c>
      <c r="U22" s="14">
        <f>IF(Z22&gt;5,Z22-5,"")</f>
      </c>
      <c r="V22" s="14">
        <f>IF(Z22&gt;4,Z22-4,"")</f>
      </c>
      <c r="W22" s="14">
        <f>IF(Z22&gt;3,Z22-3,"")</f>
      </c>
      <c r="X22" s="14">
        <f>IF(Z22&gt;2,Z22-2,"")</f>
      </c>
      <c r="Y22" s="14">
        <f>IF(Z22&gt;1,Z22-1,"")</f>
        <v>1</v>
      </c>
      <c r="Z22" s="15">
        <f>8-WEEKDAY(DATE(V20,Y20,1))</f>
        <v>2</v>
      </c>
    </row>
    <row r="23" spans="1:26" ht="15.75">
      <c r="A23" s="2">
        <f>1+A22</f>
        <v>11</v>
      </c>
      <c r="B23" s="16">
        <f>1+H22</f>
        <v>8</v>
      </c>
      <c r="C23" s="17">
        <f aca="true" t="shared" si="6" ref="C23:H25">1+B23</f>
        <v>9</v>
      </c>
      <c r="D23" s="17">
        <f t="shared" si="6"/>
        <v>10</v>
      </c>
      <c r="E23" s="17">
        <f t="shared" si="6"/>
        <v>11</v>
      </c>
      <c r="F23" s="17">
        <f t="shared" si="6"/>
        <v>12</v>
      </c>
      <c r="G23" s="17">
        <f t="shared" si="6"/>
        <v>13</v>
      </c>
      <c r="H23" s="18">
        <f t="shared" si="6"/>
        <v>14</v>
      </c>
      <c r="J23" s="2">
        <f>1+J22</f>
        <v>15</v>
      </c>
      <c r="K23" s="16">
        <f>1+Q22</f>
        <v>5</v>
      </c>
      <c r="L23" s="17">
        <f aca="true" t="shared" si="7" ref="L23:Q25">1+K23</f>
        <v>6</v>
      </c>
      <c r="M23" s="17">
        <f t="shared" si="7"/>
        <v>7</v>
      </c>
      <c r="N23" s="17">
        <f t="shared" si="7"/>
        <v>8</v>
      </c>
      <c r="O23" s="17">
        <f t="shared" si="7"/>
        <v>9</v>
      </c>
      <c r="P23" s="17">
        <f t="shared" si="7"/>
        <v>10</v>
      </c>
      <c r="Q23" s="18">
        <f t="shared" si="7"/>
        <v>11</v>
      </c>
      <c r="S23" s="2">
        <f>1+S22</f>
        <v>19</v>
      </c>
      <c r="T23" s="16">
        <f>1+Z22</f>
        <v>3</v>
      </c>
      <c r="U23" s="17">
        <f aca="true" t="shared" si="8" ref="U23:Z25">1+T23</f>
        <v>4</v>
      </c>
      <c r="V23" s="17">
        <f t="shared" si="8"/>
        <v>5</v>
      </c>
      <c r="W23" s="17">
        <f t="shared" si="8"/>
        <v>6</v>
      </c>
      <c r="X23" s="17">
        <f t="shared" si="8"/>
        <v>7</v>
      </c>
      <c r="Y23" s="17">
        <f t="shared" si="8"/>
        <v>8</v>
      </c>
      <c r="Z23" s="18">
        <f t="shared" si="8"/>
        <v>9</v>
      </c>
    </row>
    <row r="24" spans="1:26" ht="15.75">
      <c r="A24" s="2">
        <f>1+A23</f>
        <v>12</v>
      </c>
      <c r="B24" s="16">
        <f>1+H23</f>
        <v>15</v>
      </c>
      <c r="C24" s="17">
        <f t="shared" si="6"/>
        <v>16</v>
      </c>
      <c r="D24" s="17">
        <f t="shared" si="6"/>
        <v>17</v>
      </c>
      <c r="E24" s="17">
        <f t="shared" si="6"/>
        <v>18</v>
      </c>
      <c r="F24" s="17">
        <f t="shared" si="6"/>
        <v>19</v>
      </c>
      <c r="G24" s="17">
        <f t="shared" si="6"/>
        <v>20</v>
      </c>
      <c r="H24" s="18">
        <f t="shared" si="6"/>
        <v>21</v>
      </c>
      <c r="J24" s="2">
        <f>1+J23</f>
        <v>16</v>
      </c>
      <c r="K24" s="16">
        <f>1+Q23</f>
        <v>12</v>
      </c>
      <c r="L24" s="17">
        <f t="shared" si="7"/>
        <v>13</v>
      </c>
      <c r="M24" s="17">
        <f t="shared" si="7"/>
        <v>14</v>
      </c>
      <c r="N24" s="17">
        <f t="shared" si="7"/>
        <v>15</v>
      </c>
      <c r="O24" s="17">
        <f t="shared" si="7"/>
        <v>16</v>
      </c>
      <c r="P24" s="17">
        <f t="shared" si="7"/>
        <v>17</v>
      </c>
      <c r="Q24" s="18">
        <f t="shared" si="7"/>
        <v>18</v>
      </c>
      <c r="S24" s="2">
        <f>1+S23</f>
        <v>20</v>
      </c>
      <c r="T24" s="16">
        <f>1+Z23</f>
        <v>10</v>
      </c>
      <c r="U24" s="17">
        <f t="shared" si="8"/>
        <v>11</v>
      </c>
      <c r="V24" s="17">
        <f t="shared" si="8"/>
        <v>12</v>
      </c>
      <c r="W24" s="17">
        <f t="shared" si="8"/>
        <v>13</v>
      </c>
      <c r="X24" s="17">
        <f t="shared" si="8"/>
        <v>14</v>
      </c>
      <c r="Y24" s="17">
        <f t="shared" si="8"/>
        <v>15</v>
      </c>
      <c r="Z24" s="18">
        <f t="shared" si="8"/>
        <v>16</v>
      </c>
    </row>
    <row r="25" spans="1:26" ht="15.75">
      <c r="A25" s="2">
        <f>1+A24</f>
        <v>13</v>
      </c>
      <c r="B25" s="16">
        <f>1+H24</f>
        <v>22</v>
      </c>
      <c r="C25" s="17">
        <f t="shared" si="6"/>
        <v>23</v>
      </c>
      <c r="D25" s="17">
        <f t="shared" si="6"/>
        <v>24</v>
      </c>
      <c r="E25" s="17">
        <f t="shared" si="6"/>
        <v>25</v>
      </c>
      <c r="F25" s="17">
        <f t="shared" si="6"/>
        <v>26</v>
      </c>
      <c r="G25" s="17">
        <f t="shared" si="6"/>
        <v>27</v>
      </c>
      <c r="H25" s="19">
        <f t="shared" si="6"/>
        <v>28</v>
      </c>
      <c r="J25" s="2">
        <f>1+J24</f>
        <v>17</v>
      </c>
      <c r="K25" s="16">
        <f>1+Q24</f>
        <v>19</v>
      </c>
      <c r="L25" s="17">
        <f t="shared" si="7"/>
        <v>20</v>
      </c>
      <c r="M25" s="17">
        <f t="shared" si="7"/>
        <v>21</v>
      </c>
      <c r="N25" s="17">
        <f t="shared" si="7"/>
        <v>22</v>
      </c>
      <c r="O25" s="17">
        <f t="shared" si="7"/>
        <v>23</v>
      </c>
      <c r="P25" s="17">
        <f t="shared" si="7"/>
        <v>24</v>
      </c>
      <c r="Q25" s="19">
        <f t="shared" si="7"/>
        <v>25</v>
      </c>
      <c r="S25" s="2">
        <f>1+S24</f>
        <v>21</v>
      </c>
      <c r="T25" s="16">
        <f>1+Z24</f>
        <v>17</v>
      </c>
      <c r="U25" s="17">
        <f t="shared" si="8"/>
        <v>18</v>
      </c>
      <c r="V25" s="17">
        <f t="shared" si="8"/>
        <v>19</v>
      </c>
      <c r="W25" s="17">
        <f t="shared" si="8"/>
        <v>20</v>
      </c>
      <c r="X25" s="17">
        <f t="shared" si="8"/>
        <v>21</v>
      </c>
      <c r="Y25" s="17">
        <f t="shared" si="8"/>
        <v>22</v>
      </c>
      <c r="Z25" s="19">
        <f t="shared" si="8"/>
        <v>23</v>
      </c>
    </row>
    <row r="26" spans="1:26" ht="15.75">
      <c r="A26" s="2">
        <f>IF(B26="","",1+A25)</f>
        <v>14</v>
      </c>
      <c r="B26" s="16">
        <f>IF(MONTH(DATE(D20,G20,14+B24))=G20,14+B24,"")</f>
        <v>29</v>
      </c>
      <c r="C26" s="17">
        <f>IF(MONTH(DATE(D20,G20,14+C24))=G20,14+C24,"")</f>
        <v>30</v>
      </c>
      <c r="D26" s="17">
        <f>IF(MONTH(DATE(D20,G20,14+D24))=G20,14+D24,"")</f>
        <v>31</v>
      </c>
      <c r="E26" s="17">
        <f>IF(MONTH(DATE(D20,G20,14+E24))=G20,14+E24,"")</f>
      </c>
      <c r="F26" s="17">
        <f>IF(MONTH(DATE(D20,G20,14+F24))=G20,14+F24,"")</f>
      </c>
      <c r="G26" s="17">
        <f>IF(MONTH(DATE(D20,G20,14+G24))=G20,14+G24,"")</f>
      </c>
      <c r="H26" s="18">
        <f>IF(MONTH(DATE(D20,G20,14+H24))=G20,14+H24,"")</f>
      </c>
      <c r="J26" s="2">
        <f>IF(K26="","",1+J25)</f>
        <v>18</v>
      </c>
      <c r="K26" s="16">
        <f>IF(MONTH(DATE(M20,P20,14+K24))=P20,14+K24,"")</f>
        <v>26</v>
      </c>
      <c r="L26" s="17">
        <f>IF(MONTH(DATE(M20,P20,14+L24))=P20,14+L24,"")</f>
        <v>27</v>
      </c>
      <c r="M26" s="17">
        <f>IF(MONTH(DATE(M20,P20,14+M24))=P20,14+M24,"")</f>
        <v>28</v>
      </c>
      <c r="N26" s="17">
        <f>IF(MONTH(DATE(M20,P20,14+N24))=P20,14+N24,"")</f>
        <v>29</v>
      </c>
      <c r="O26" s="17">
        <f>IF(MONTH(DATE(M20,P20,14+O24))=P20,14+O24,"")</f>
        <v>30</v>
      </c>
      <c r="P26" s="17">
        <f>IF(MONTH(DATE(M20,P20,14+P24))=P20,14+P24,"")</f>
      </c>
      <c r="Q26" s="18">
        <f>IF(MONTH(DATE(M20,P20,14+Q24))=P20,14+Q24,"")</f>
      </c>
      <c r="S26" s="2">
        <f>IF(T26="","",1+S25)</f>
        <v>22</v>
      </c>
      <c r="T26" s="16">
        <f>IF(MONTH(DATE(V20,Y20,14+T24))=Y20,14+T24,"")</f>
        <v>24</v>
      </c>
      <c r="U26" s="17">
        <f>IF(MONTH(DATE(V20,Y20,14+U24))=Y20,14+U24,"")</f>
        <v>25</v>
      </c>
      <c r="V26" s="17">
        <f>IF(MONTH(DATE(V20,Y20,14+V24))=Y20,14+V24,"")</f>
        <v>26</v>
      </c>
      <c r="W26" s="17">
        <f>IF(MONTH(DATE(V20,Y20,14+W24))=Y20,14+W24,"")</f>
        <v>27</v>
      </c>
      <c r="X26" s="17">
        <f>IF(MONTH(DATE(V20,Y20,14+X24))=Y20,14+X24,"")</f>
        <v>28</v>
      </c>
      <c r="Y26" s="17">
        <f>IF(MONTH(DATE(V20,Y20,14+Y24))=Y20,14+Y24,"")</f>
        <v>29</v>
      </c>
      <c r="Z26" s="18">
        <f>IF(MONTH(DATE(V20,Y20,14+Z24))=Y20,14+Z24,"")</f>
        <v>30</v>
      </c>
    </row>
    <row r="27" spans="1:26" ht="15.75">
      <c r="A27" s="2">
        <f>IF(B27="","",1+A26)</f>
      </c>
      <c r="B27" s="20">
        <f>IF(MONTH(DATE(D20,G20,14+B25))=G20,14+B25,"")</f>
      </c>
      <c r="C27" s="21">
        <f>IF(MONTH(DATE(D20,G20,14+C25))=G20,14+C25,"")</f>
      </c>
      <c r="D27" s="21"/>
      <c r="E27" s="21"/>
      <c r="F27" s="21"/>
      <c r="G27" s="21"/>
      <c r="H27" s="22"/>
      <c r="J27" s="2">
        <f>IF(K27="","",1+J26)</f>
      </c>
      <c r="K27" s="20">
        <f>IF(MONTH(DATE(M20,P20,14+K25))=P20,14+K25,"")</f>
      </c>
      <c r="L27" s="21">
        <f>IF(MONTH(DATE(M20,P20,14+L25))=P20,14+L25,"")</f>
      </c>
      <c r="M27" s="21"/>
      <c r="N27" s="21"/>
      <c r="O27" s="21"/>
      <c r="P27" s="21"/>
      <c r="Q27" s="22"/>
      <c r="S27" s="2">
        <f>IF(T27="","",1+S26)</f>
        <v>23</v>
      </c>
      <c r="T27" s="20">
        <f>IF(MONTH(DATE(V20,Y20,14+T25))=Y20,14+T25,"")</f>
        <v>31</v>
      </c>
      <c r="U27" s="21">
        <f>IF(MONTH(DATE(V20,Y20,14+U25))=Y20,14+U25,"")</f>
      </c>
      <c r="V27" s="21"/>
      <c r="W27" s="21"/>
      <c r="X27" s="21"/>
      <c r="Y27" s="21"/>
      <c r="Z27" s="22"/>
    </row>
    <row r="29" spans="1:26" ht="15.75">
      <c r="A29" s="4"/>
      <c r="B29" s="49" t="str">
        <f>INDEX({"Jan","Feb","Mar","Apr","May","Jun","Jul","Aug","Sep","Oct","Nov","Dec"},G29)</f>
        <v>Jun</v>
      </c>
      <c r="C29" s="49"/>
      <c r="D29" s="49">
        <f>IF(G29=1,1,0)+V20</f>
        <v>2009</v>
      </c>
      <c r="E29" s="49"/>
      <c r="F29" s="49"/>
      <c r="G29" s="50">
        <f>1+MOD(Y20,12)</f>
        <v>6</v>
      </c>
      <c r="H29" s="50"/>
      <c r="I29" s="6"/>
      <c r="J29" s="4"/>
      <c r="K29" s="49" t="str">
        <f>INDEX({"Jan","Feb","Mar","Apr","May","Jun","Jul","Aug","Sep","Oct","Nov","Dec"},P29)</f>
        <v>Jul</v>
      </c>
      <c r="L29" s="49"/>
      <c r="M29" s="49">
        <f>IF(P29=1,1,0)+D29</f>
        <v>2009</v>
      </c>
      <c r="N29" s="49"/>
      <c r="O29" s="49"/>
      <c r="P29" s="50">
        <f>1+MOD(G29,12)</f>
        <v>7</v>
      </c>
      <c r="Q29" s="50"/>
      <c r="R29" s="6"/>
      <c r="S29" s="4"/>
      <c r="T29" s="49" t="str">
        <f>INDEX({"Jan","Feb","Mar","Apr","May","Jun","Jul","Aug","Sep","Oct","Nov","Dec"},Y29)</f>
        <v>Aug</v>
      </c>
      <c r="U29" s="49"/>
      <c r="V29" s="49">
        <f>IF(Y29=1,1,0)+M29</f>
        <v>2009</v>
      </c>
      <c r="W29" s="49"/>
      <c r="X29" s="49"/>
      <c r="Y29" s="50">
        <f>1+MOD(P29,12)</f>
        <v>8</v>
      </c>
      <c r="Z29" s="50"/>
    </row>
    <row r="30" spans="1:26" ht="15.75">
      <c r="A30" s="7"/>
      <c r="B30" s="8" t="s">
        <v>0</v>
      </c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10" t="s">
        <v>0</v>
      </c>
      <c r="I30" s="12"/>
      <c r="J30" s="7"/>
      <c r="K30" s="8" t="s">
        <v>0</v>
      </c>
      <c r="L30" s="9" t="s">
        <v>1</v>
      </c>
      <c r="M30" s="9" t="s">
        <v>2</v>
      </c>
      <c r="N30" s="9" t="s">
        <v>3</v>
      </c>
      <c r="O30" s="9" t="s">
        <v>4</v>
      </c>
      <c r="P30" s="9" t="s">
        <v>5</v>
      </c>
      <c r="Q30" s="10" t="s">
        <v>0</v>
      </c>
      <c r="R30" s="12"/>
      <c r="S30" s="7"/>
      <c r="T30" s="8" t="s">
        <v>0</v>
      </c>
      <c r="U30" s="9" t="s">
        <v>1</v>
      </c>
      <c r="V30" s="9" t="s">
        <v>2</v>
      </c>
      <c r="W30" s="9" t="s">
        <v>3</v>
      </c>
      <c r="X30" s="9" t="s">
        <v>4</v>
      </c>
      <c r="Y30" s="9" t="s">
        <v>5</v>
      </c>
      <c r="Z30" s="10" t="s">
        <v>0</v>
      </c>
    </row>
    <row r="31" spans="1:26" ht="15.75">
      <c r="A31" s="1">
        <f>FLOOR((6+DATE(D29,G29,H31)-DATE(D29,1,1))/7,1)</f>
        <v>23</v>
      </c>
      <c r="B31" s="13">
        <f>IF(H31&gt;6,H31-6,"")</f>
      </c>
      <c r="C31" s="14">
        <f>IF(H31&gt;5,H31-5,"")</f>
        <v>1</v>
      </c>
      <c r="D31" s="14">
        <f>IF(H31&gt;4,H31-4,"")</f>
        <v>2</v>
      </c>
      <c r="E31" s="14">
        <f>IF(H31&gt;3,H31-3,"")</f>
        <v>3</v>
      </c>
      <c r="F31" s="14">
        <f>IF(H31&gt;2,H31-2,"")</f>
        <v>4</v>
      </c>
      <c r="G31" s="14">
        <f>IF(H31&gt;1,H31-1,"")</f>
        <v>5</v>
      </c>
      <c r="H31" s="15">
        <f>8-WEEKDAY(DATE(D29,G29,1))</f>
        <v>6</v>
      </c>
      <c r="J31" s="1">
        <f>FLOOR((6+DATE(M29,P29,Q31)-DATE(M29,1,1))/7,1)</f>
        <v>27</v>
      </c>
      <c r="K31" s="13">
        <f>IF(Q31&gt;6,Q31-6,"")</f>
      </c>
      <c r="L31" s="14">
        <f>IF(Q31&gt;5,Q31-5,"")</f>
      </c>
      <c r="M31" s="14">
        <f>IF(Q31&gt;4,Q31-4,"")</f>
      </c>
      <c r="N31" s="14">
        <f>IF(Q31&gt;3,Q31-3,"")</f>
        <v>1</v>
      </c>
      <c r="O31" s="14">
        <f>IF(Q31&gt;2,Q31-2,"")</f>
        <v>2</v>
      </c>
      <c r="P31" s="14">
        <f>IF(Q31&gt;1,Q31-1,"")</f>
        <v>3</v>
      </c>
      <c r="Q31" s="15">
        <f>8-WEEKDAY(DATE(M29,P29,1))</f>
        <v>4</v>
      </c>
      <c r="S31" s="1">
        <f>FLOOR((6+DATE(V29,Y29,Z31)-DATE(V29,1,1))/7,1)</f>
        <v>31</v>
      </c>
      <c r="T31" s="13">
        <f>IF(Z31&gt;6,Z31-6,"")</f>
      </c>
      <c r="U31" s="14">
        <f>IF(Z31&gt;5,Z31-5,"")</f>
      </c>
      <c r="V31" s="14">
        <f>IF(Z31&gt;4,Z31-4,"")</f>
      </c>
      <c r="W31" s="14">
        <f>IF(Z31&gt;3,Z31-3,"")</f>
      </c>
      <c r="X31" s="14">
        <f>IF(Z31&gt;2,Z31-2,"")</f>
      </c>
      <c r="Y31" s="14">
        <f>IF(Z31&gt;1,Z31-1,"")</f>
      </c>
      <c r="Z31" s="15">
        <f>8-WEEKDAY(DATE(V29,Y29,1))</f>
        <v>1</v>
      </c>
    </row>
    <row r="32" spans="1:26" ht="15.75">
      <c r="A32" s="2">
        <f>1+A31</f>
        <v>24</v>
      </c>
      <c r="B32" s="16">
        <f>1+H31</f>
        <v>7</v>
      </c>
      <c r="C32" s="17">
        <f aca="true" t="shared" si="9" ref="C32:H34">1+B32</f>
        <v>8</v>
      </c>
      <c r="D32" s="17">
        <f t="shared" si="9"/>
        <v>9</v>
      </c>
      <c r="E32" s="17">
        <f t="shared" si="9"/>
        <v>10</v>
      </c>
      <c r="F32" s="17">
        <f t="shared" si="9"/>
        <v>11</v>
      </c>
      <c r="G32" s="17">
        <f t="shared" si="9"/>
        <v>12</v>
      </c>
      <c r="H32" s="18">
        <f t="shared" si="9"/>
        <v>13</v>
      </c>
      <c r="J32" s="2">
        <f>1+J31</f>
        <v>28</v>
      </c>
      <c r="K32" s="16">
        <f>1+Q31</f>
        <v>5</v>
      </c>
      <c r="L32" s="17">
        <f aca="true" t="shared" si="10" ref="L32:Q34">1+K32</f>
        <v>6</v>
      </c>
      <c r="M32" s="17">
        <f t="shared" si="10"/>
        <v>7</v>
      </c>
      <c r="N32" s="17">
        <f t="shared" si="10"/>
        <v>8</v>
      </c>
      <c r="O32" s="17">
        <f t="shared" si="10"/>
        <v>9</v>
      </c>
      <c r="P32" s="17">
        <f t="shared" si="10"/>
        <v>10</v>
      </c>
      <c r="Q32" s="18">
        <f t="shared" si="10"/>
        <v>11</v>
      </c>
      <c r="S32" s="2">
        <f>1+S31</f>
        <v>32</v>
      </c>
      <c r="T32" s="16">
        <f>1+Z31</f>
        <v>2</v>
      </c>
      <c r="U32" s="17">
        <f aca="true" t="shared" si="11" ref="U32:Z34">1+T32</f>
        <v>3</v>
      </c>
      <c r="V32" s="17">
        <f t="shared" si="11"/>
        <v>4</v>
      </c>
      <c r="W32" s="17">
        <f t="shared" si="11"/>
        <v>5</v>
      </c>
      <c r="X32" s="17">
        <f t="shared" si="11"/>
        <v>6</v>
      </c>
      <c r="Y32" s="17">
        <f t="shared" si="11"/>
        <v>7</v>
      </c>
      <c r="Z32" s="18">
        <f t="shared" si="11"/>
        <v>8</v>
      </c>
    </row>
    <row r="33" spans="1:26" ht="15.75">
      <c r="A33" s="2">
        <f>1+A32</f>
        <v>25</v>
      </c>
      <c r="B33" s="16">
        <f>1+H32</f>
        <v>14</v>
      </c>
      <c r="C33" s="17">
        <f t="shared" si="9"/>
        <v>15</v>
      </c>
      <c r="D33" s="17">
        <f t="shared" si="9"/>
        <v>16</v>
      </c>
      <c r="E33" s="17">
        <f t="shared" si="9"/>
        <v>17</v>
      </c>
      <c r="F33" s="17">
        <f t="shared" si="9"/>
        <v>18</v>
      </c>
      <c r="G33" s="17">
        <f t="shared" si="9"/>
        <v>19</v>
      </c>
      <c r="H33" s="18">
        <f t="shared" si="9"/>
        <v>20</v>
      </c>
      <c r="J33" s="2">
        <f>1+J32</f>
        <v>29</v>
      </c>
      <c r="K33" s="16">
        <f>1+Q32</f>
        <v>12</v>
      </c>
      <c r="L33" s="17">
        <f t="shared" si="10"/>
        <v>13</v>
      </c>
      <c r="M33" s="17">
        <f t="shared" si="10"/>
        <v>14</v>
      </c>
      <c r="N33" s="17">
        <f t="shared" si="10"/>
        <v>15</v>
      </c>
      <c r="O33" s="17">
        <f t="shared" si="10"/>
        <v>16</v>
      </c>
      <c r="P33" s="17">
        <f t="shared" si="10"/>
        <v>17</v>
      </c>
      <c r="Q33" s="18">
        <f t="shared" si="10"/>
        <v>18</v>
      </c>
      <c r="S33" s="2">
        <f>1+S32</f>
        <v>33</v>
      </c>
      <c r="T33" s="16">
        <f>1+Z32</f>
        <v>9</v>
      </c>
      <c r="U33" s="17">
        <f t="shared" si="11"/>
        <v>10</v>
      </c>
      <c r="V33" s="17">
        <f t="shared" si="11"/>
        <v>11</v>
      </c>
      <c r="W33" s="17">
        <f t="shared" si="11"/>
        <v>12</v>
      </c>
      <c r="X33" s="17">
        <f t="shared" si="11"/>
        <v>13</v>
      </c>
      <c r="Y33" s="17">
        <f t="shared" si="11"/>
        <v>14</v>
      </c>
      <c r="Z33" s="18">
        <f t="shared" si="11"/>
        <v>15</v>
      </c>
    </row>
    <row r="34" spans="1:26" ht="15.75">
      <c r="A34" s="2">
        <f>1+A33</f>
        <v>26</v>
      </c>
      <c r="B34" s="16">
        <f>1+H33</f>
        <v>21</v>
      </c>
      <c r="C34" s="17">
        <f t="shared" si="9"/>
        <v>22</v>
      </c>
      <c r="D34" s="17">
        <f t="shared" si="9"/>
        <v>23</v>
      </c>
      <c r="E34" s="17">
        <f t="shared" si="9"/>
        <v>24</v>
      </c>
      <c r="F34" s="17">
        <f t="shared" si="9"/>
        <v>25</v>
      </c>
      <c r="G34" s="17">
        <f t="shared" si="9"/>
        <v>26</v>
      </c>
      <c r="H34" s="19">
        <f t="shared" si="9"/>
        <v>27</v>
      </c>
      <c r="J34" s="2">
        <f>1+J33</f>
        <v>30</v>
      </c>
      <c r="K34" s="16">
        <f>1+Q33</f>
        <v>19</v>
      </c>
      <c r="L34" s="17">
        <f t="shared" si="10"/>
        <v>20</v>
      </c>
      <c r="M34" s="17">
        <f t="shared" si="10"/>
        <v>21</v>
      </c>
      <c r="N34" s="17">
        <f t="shared" si="10"/>
        <v>22</v>
      </c>
      <c r="O34" s="17">
        <f t="shared" si="10"/>
        <v>23</v>
      </c>
      <c r="P34" s="17">
        <f t="shared" si="10"/>
        <v>24</v>
      </c>
      <c r="Q34" s="19">
        <f t="shared" si="10"/>
        <v>25</v>
      </c>
      <c r="S34" s="2">
        <f>1+S33</f>
        <v>34</v>
      </c>
      <c r="T34" s="16">
        <f>1+Z33</f>
        <v>16</v>
      </c>
      <c r="U34" s="17">
        <f t="shared" si="11"/>
        <v>17</v>
      </c>
      <c r="V34" s="17">
        <f t="shared" si="11"/>
        <v>18</v>
      </c>
      <c r="W34" s="17">
        <f t="shared" si="11"/>
        <v>19</v>
      </c>
      <c r="X34" s="17">
        <f t="shared" si="11"/>
        <v>20</v>
      </c>
      <c r="Y34" s="17">
        <f t="shared" si="11"/>
        <v>21</v>
      </c>
      <c r="Z34" s="19">
        <f t="shared" si="11"/>
        <v>22</v>
      </c>
    </row>
    <row r="35" spans="1:26" ht="15.75">
      <c r="A35" s="2">
        <f>IF(B35="","",1+A34)</f>
        <v>27</v>
      </c>
      <c r="B35" s="16">
        <f>IF(MONTH(DATE(D29,G29,14+B33))=G29,14+B33,"")</f>
        <v>28</v>
      </c>
      <c r="C35" s="17">
        <f>IF(MONTH(DATE(D29,G29,14+C33))=G29,14+C33,"")</f>
        <v>29</v>
      </c>
      <c r="D35" s="17">
        <f>IF(MONTH(DATE(D29,G29,14+D33))=G29,14+D33,"")</f>
        <v>30</v>
      </c>
      <c r="E35" s="17">
        <f>IF(MONTH(DATE(D29,G29,14+E33))=G29,14+E33,"")</f>
      </c>
      <c r="F35" s="17">
        <f>IF(MONTH(DATE(D29,G29,14+F33))=G29,14+F33,"")</f>
      </c>
      <c r="G35" s="17">
        <f>IF(MONTH(DATE(D29,G29,14+G33))=G29,14+G33,"")</f>
      </c>
      <c r="H35" s="18">
        <f>IF(MONTH(DATE(D29,G29,14+H33))=G29,14+H33,"")</f>
      </c>
      <c r="J35" s="2">
        <f>IF(K35="","",1+J34)</f>
        <v>31</v>
      </c>
      <c r="K35" s="16">
        <f>IF(MONTH(DATE(M29,P29,14+K33))=P29,14+K33,"")</f>
        <v>26</v>
      </c>
      <c r="L35" s="17">
        <f>IF(MONTH(DATE(M29,P29,14+L33))=P29,14+L33,"")</f>
        <v>27</v>
      </c>
      <c r="M35" s="17">
        <f>IF(MONTH(DATE(M29,P29,14+M33))=P29,14+M33,"")</f>
        <v>28</v>
      </c>
      <c r="N35" s="17">
        <f>IF(MONTH(DATE(M29,P29,14+N33))=P29,14+N33,"")</f>
        <v>29</v>
      </c>
      <c r="O35" s="17">
        <f>IF(MONTH(DATE(M29,P29,14+O33))=P29,14+O33,"")</f>
        <v>30</v>
      </c>
      <c r="P35" s="17">
        <f>IF(MONTH(DATE(M29,P29,14+P33))=P29,14+P33,"")</f>
        <v>31</v>
      </c>
      <c r="Q35" s="18">
        <f>IF(MONTH(DATE(M29,P29,14+Q33))=P29,14+Q33,"")</f>
      </c>
      <c r="S35" s="2">
        <f>IF(T35="","",1+S34)</f>
        <v>35</v>
      </c>
      <c r="T35" s="16">
        <f>IF(MONTH(DATE(V29,Y29,14+T33))=Y29,14+T33,"")</f>
        <v>23</v>
      </c>
      <c r="U35" s="17">
        <f>IF(MONTH(DATE(V29,Y29,14+U33))=Y29,14+U33,"")</f>
        <v>24</v>
      </c>
      <c r="V35" s="17">
        <f>IF(MONTH(DATE(V29,Y29,14+V33))=Y29,14+V33,"")</f>
        <v>25</v>
      </c>
      <c r="W35" s="17">
        <f>IF(MONTH(DATE(V29,Y29,14+W33))=Y29,14+W33,"")</f>
        <v>26</v>
      </c>
      <c r="X35" s="17">
        <f>IF(MONTH(DATE(V29,Y29,14+X33))=Y29,14+X33,"")</f>
        <v>27</v>
      </c>
      <c r="Y35" s="17">
        <f>IF(MONTH(DATE(V29,Y29,14+Y33))=Y29,14+Y33,"")</f>
        <v>28</v>
      </c>
      <c r="Z35" s="18">
        <f>IF(MONTH(DATE(V29,Y29,14+Z33))=Y29,14+Z33,"")</f>
        <v>29</v>
      </c>
    </row>
    <row r="36" spans="1:26" ht="15.75">
      <c r="A36" s="2">
        <f>IF(B36="","",1+A35)</f>
      </c>
      <c r="B36" s="20">
        <f>IF(MONTH(DATE(D29,G29,14+B34))=G29,14+B34,"")</f>
      </c>
      <c r="C36" s="21">
        <f>IF(MONTH(DATE(D29,G29,14+C34))=G29,14+C34,"")</f>
      </c>
      <c r="D36" s="21"/>
      <c r="E36" s="21"/>
      <c r="F36" s="21"/>
      <c r="G36" s="21"/>
      <c r="H36" s="22"/>
      <c r="J36" s="2">
        <f>IF(K36="","",1+J35)</f>
      </c>
      <c r="K36" s="20">
        <f>IF(MONTH(DATE(M29,P29,14+K34))=P29,14+K34,"")</f>
      </c>
      <c r="L36" s="21">
        <f>IF(MONTH(DATE(M29,P29,14+L34))=P29,14+L34,"")</f>
      </c>
      <c r="M36" s="21"/>
      <c r="N36" s="21"/>
      <c r="O36" s="21"/>
      <c r="P36" s="21"/>
      <c r="Q36" s="22"/>
      <c r="S36" s="2">
        <f>IF(T36="","",1+S35)</f>
        <v>36</v>
      </c>
      <c r="T36" s="20">
        <f>IF(MONTH(DATE(V29,Y29,14+T34))=Y29,14+T34,"")</f>
        <v>30</v>
      </c>
      <c r="U36" s="21">
        <f>IF(MONTH(DATE(V29,Y29,14+U34))=Y29,14+U34,"")</f>
        <v>31</v>
      </c>
      <c r="V36" s="21"/>
      <c r="W36" s="21"/>
      <c r="X36" s="21"/>
      <c r="Y36" s="21"/>
      <c r="Z36" s="22"/>
    </row>
    <row r="38" spans="1:26" ht="15.75">
      <c r="A38" s="4"/>
      <c r="B38" s="49" t="str">
        <f>INDEX({"Jan","Feb","Mar","Apr","May","Jun","Jul","Aug","Sep","Oct","Nov","Dec"},G38)</f>
        <v>Sep</v>
      </c>
      <c r="C38" s="49"/>
      <c r="D38" s="49">
        <f>IF(G38=1,1,0)+V29</f>
        <v>2009</v>
      </c>
      <c r="E38" s="49"/>
      <c r="F38" s="49"/>
      <c r="G38" s="50">
        <f>1+MOD(Y29,12)</f>
        <v>9</v>
      </c>
      <c r="H38" s="50"/>
      <c r="I38" s="6"/>
      <c r="J38" s="4"/>
      <c r="K38" s="49" t="str">
        <f>INDEX({"Jan","Feb","Mar","Apr","May","Jun","Jul","Aug","Sep","Oct","Nov","Dec"},P38)</f>
        <v>Oct</v>
      </c>
      <c r="L38" s="49"/>
      <c r="M38" s="49">
        <f>IF(P38=1,1,0)+D38</f>
        <v>2009</v>
      </c>
      <c r="N38" s="49"/>
      <c r="O38" s="49"/>
      <c r="P38" s="50">
        <f>1+MOD(G38,12)</f>
        <v>10</v>
      </c>
      <c r="Q38" s="50"/>
      <c r="R38" s="6"/>
      <c r="S38" s="4"/>
      <c r="T38" s="49" t="str">
        <f>INDEX({"Jan","Feb","Mar","Apr","May","Jun","Jul","Aug","Sep","Oct","Nov","Dec"},Y38)</f>
        <v>Nov</v>
      </c>
      <c r="U38" s="49"/>
      <c r="V38" s="49">
        <f>IF(Y38=1,1,0)+M38</f>
        <v>2009</v>
      </c>
      <c r="W38" s="49"/>
      <c r="X38" s="49"/>
      <c r="Y38" s="50">
        <f>1+MOD(P38,12)</f>
        <v>11</v>
      </c>
      <c r="Z38" s="50"/>
    </row>
    <row r="39" spans="1:26" ht="15.75">
      <c r="A39" s="7"/>
      <c r="B39" s="8" t="s">
        <v>0</v>
      </c>
      <c r="C39" s="9" t="s">
        <v>1</v>
      </c>
      <c r="D39" s="9" t="s">
        <v>2</v>
      </c>
      <c r="E39" s="9" t="s">
        <v>3</v>
      </c>
      <c r="F39" s="9" t="s">
        <v>4</v>
      </c>
      <c r="G39" s="9" t="s">
        <v>5</v>
      </c>
      <c r="H39" s="10" t="s">
        <v>0</v>
      </c>
      <c r="I39" s="12"/>
      <c r="J39" s="7"/>
      <c r="K39" s="8" t="s">
        <v>0</v>
      </c>
      <c r="L39" s="9" t="s">
        <v>1</v>
      </c>
      <c r="M39" s="9" t="s">
        <v>2</v>
      </c>
      <c r="N39" s="9" t="s">
        <v>3</v>
      </c>
      <c r="O39" s="9" t="s">
        <v>4</v>
      </c>
      <c r="P39" s="9" t="s">
        <v>5</v>
      </c>
      <c r="Q39" s="10" t="s">
        <v>0</v>
      </c>
      <c r="R39" s="12"/>
      <c r="S39" s="7"/>
      <c r="T39" s="8" t="s">
        <v>0</v>
      </c>
      <c r="U39" s="9" t="s">
        <v>1</v>
      </c>
      <c r="V39" s="9" t="s">
        <v>2</v>
      </c>
      <c r="W39" s="9" t="s">
        <v>3</v>
      </c>
      <c r="X39" s="9" t="s">
        <v>4</v>
      </c>
      <c r="Y39" s="9" t="s">
        <v>5</v>
      </c>
      <c r="Z39" s="10" t="s">
        <v>0</v>
      </c>
    </row>
    <row r="40" spans="1:26" ht="15.75">
      <c r="A40" s="1">
        <f>FLOOR((6+DATE(D38,G38,H40)-DATE(D38,1,1))/7,1)</f>
        <v>36</v>
      </c>
      <c r="B40" s="13">
        <f>IF(H40&gt;6,H40-6,"")</f>
      </c>
      <c r="C40" s="14">
        <f>IF(H40&gt;5,H40-5,"")</f>
      </c>
      <c r="D40" s="14">
        <f>IF(H40&gt;4,H40-4,"")</f>
        <v>1</v>
      </c>
      <c r="E40" s="14">
        <f>IF(H40&gt;3,H40-3,"")</f>
        <v>2</v>
      </c>
      <c r="F40" s="14">
        <f>IF(H40&gt;2,H40-2,"")</f>
        <v>3</v>
      </c>
      <c r="G40" s="14">
        <f>IF(H40&gt;1,H40-1,"")</f>
        <v>4</v>
      </c>
      <c r="H40" s="15">
        <f>8-WEEKDAY(DATE(D38,G38,1))</f>
        <v>5</v>
      </c>
      <c r="J40" s="1">
        <f>FLOOR((6+DATE(M38,P38,Q40)-DATE(M38,1,1))/7,1)</f>
        <v>40</v>
      </c>
      <c r="K40" s="13">
        <f>IF(Q40&gt;6,Q40-6,"")</f>
      </c>
      <c r="L40" s="14">
        <f>IF(Q40&gt;5,Q40-5,"")</f>
      </c>
      <c r="M40" s="14">
        <f>IF(Q40&gt;4,Q40-4,"")</f>
      </c>
      <c r="N40" s="14">
        <f>IF(Q40&gt;3,Q40-3,"")</f>
      </c>
      <c r="O40" s="14">
        <f>IF(Q40&gt;2,Q40-2,"")</f>
        <v>1</v>
      </c>
      <c r="P40" s="14">
        <f>IF(Q40&gt;1,Q40-1,"")</f>
        <v>2</v>
      </c>
      <c r="Q40" s="15">
        <f>8-WEEKDAY(DATE(M38,P38,1))</f>
        <v>3</v>
      </c>
      <c r="S40" s="1">
        <f>FLOOR((6+DATE(V38,Y38,Z40)-DATE(V38,1,1))/7,1)</f>
        <v>45</v>
      </c>
      <c r="T40" s="13">
        <f>IF(Z40&gt;6,Z40-6,"")</f>
        <v>1</v>
      </c>
      <c r="U40" s="14">
        <f>IF(Z40&gt;5,Z40-5,"")</f>
        <v>2</v>
      </c>
      <c r="V40" s="14">
        <f>IF(Z40&gt;4,Z40-4,"")</f>
        <v>3</v>
      </c>
      <c r="W40" s="14">
        <f>IF(Z40&gt;3,Z40-3,"")</f>
        <v>4</v>
      </c>
      <c r="X40" s="14">
        <f>IF(Z40&gt;2,Z40-2,"")</f>
        <v>5</v>
      </c>
      <c r="Y40" s="14">
        <f>IF(Z40&gt;1,Z40-1,"")</f>
        <v>6</v>
      </c>
      <c r="Z40" s="15">
        <f>8-WEEKDAY(DATE(V38,Y38,1))</f>
        <v>7</v>
      </c>
    </row>
    <row r="41" spans="1:26" ht="15.75">
      <c r="A41" s="2">
        <f>1+A40</f>
        <v>37</v>
      </c>
      <c r="B41" s="16">
        <f>1+H40</f>
        <v>6</v>
      </c>
      <c r="C41" s="17">
        <f aca="true" t="shared" si="12" ref="C41:H43">1+B41</f>
        <v>7</v>
      </c>
      <c r="D41" s="17">
        <f t="shared" si="12"/>
        <v>8</v>
      </c>
      <c r="E41" s="17">
        <f t="shared" si="12"/>
        <v>9</v>
      </c>
      <c r="F41" s="17">
        <f t="shared" si="12"/>
        <v>10</v>
      </c>
      <c r="G41" s="17">
        <f t="shared" si="12"/>
        <v>11</v>
      </c>
      <c r="H41" s="18">
        <f t="shared" si="12"/>
        <v>12</v>
      </c>
      <c r="J41" s="2">
        <f>1+J40</f>
        <v>41</v>
      </c>
      <c r="K41" s="16">
        <f>1+Q40</f>
        <v>4</v>
      </c>
      <c r="L41" s="17">
        <f aca="true" t="shared" si="13" ref="L41:Q43">1+K41</f>
        <v>5</v>
      </c>
      <c r="M41" s="17">
        <f t="shared" si="13"/>
        <v>6</v>
      </c>
      <c r="N41" s="17">
        <f t="shared" si="13"/>
        <v>7</v>
      </c>
      <c r="O41" s="17">
        <f t="shared" si="13"/>
        <v>8</v>
      </c>
      <c r="P41" s="17">
        <f t="shared" si="13"/>
        <v>9</v>
      </c>
      <c r="Q41" s="18">
        <f t="shared" si="13"/>
        <v>10</v>
      </c>
      <c r="S41" s="2">
        <f>1+S40</f>
        <v>46</v>
      </c>
      <c r="T41" s="16">
        <f>1+Z40</f>
        <v>8</v>
      </c>
      <c r="U41" s="17">
        <f aca="true" t="shared" si="14" ref="U41:Z43">1+T41</f>
        <v>9</v>
      </c>
      <c r="V41" s="17">
        <f t="shared" si="14"/>
        <v>10</v>
      </c>
      <c r="W41" s="17">
        <f t="shared" si="14"/>
        <v>11</v>
      </c>
      <c r="X41" s="17">
        <f t="shared" si="14"/>
        <v>12</v>
      </c>
      <c r="Y41" s="17">
        <f t="shared" si="14"/>
        <v>13</v>
      </c>
      <c r="Z41" s="18">
        <f t="shared" si="14"/>
        <v>14</v>
      </c>
    </row>
    <row r="42" spans="1:26" ht="15.75">
      <c r="A42" s="2">
        <f>1+A41</f>
        <v>38</v>
      </c>
      <c r="B42" s="16">
        <f>1+H41</f>
        <v>13</v>
      </c>
      <c r="C42" s="17">
        <f t="shared" si="12"/>
        <v>14</v>
      </c>
      <c r="D42" s="17">
        <f t="shared" si="12"/>
        <v>15</v>
      </c>
      <c r="E42" s="17">
        <f t="shared" si="12"/>
        <v>16</v>
      </c>
      <c r="F42" s="17">
        <f t="shared" si="12"/>
        <v>17</v>
      </c>
      <c r="G42" s="17">
        <f t="shared" si="12"/>
        <v>18</v>
      </c>
      <c r="H42" s="18">
        <f t="shared" si="12"/>
        <v>19</v>
      </c>
      <c r="J42" s="2">
        <f>1+J41</f>
        <v>42</v>
      </c>
      <c r="K42" s="16">
        <f>1+Q41</f>
        <v>11</v>
      </c>
      <c r="L42" s="17">
        <f t="shared" si="13"/>
        <v>12</v>
      </c>
      <c r="M42" s="17">
        <f t="shared" si="13"/>
        <v>13</v>
      </c>
      <c r="N42" s="17">
        <f t="shared" si="13"/>
        <v>14</v>
      </c>
      <c r="O42" s="17">
        <f t="shared" si="13"/>
        <v>15</v>
      </c>
      <c r="P42" s="17">
        <f t="shared" si="13"/>
        <v>16</v>
      </c>
      <c r="Q42" s="18">
        <f t="shared" si="13"/>
        <v>17</v>
      </c>
      <c r="S42" s="2">
        <f>1+S41</f>
        <v>47</v>
      </c>
      <c r="T42" s="16">
        <f>1+Z41</f>
        <v>15</v>
      </c>
      <c r="U42" s="17">
        <f t="shared" si="14"/>
        <v>16</v>
      </c>
      <c r="V42" s="17">
        <f t="shared" si="14"/>
        <v>17</v>
      </c>
      <c r="W42" s="17">
        <f t="shared" si="14"/>
        <v>18</v>
      </c>
      <c r="X42" s="17">
        <f t="shared" si="14"/>
        <v>19</v>
      </c>
      <c r="Y42" s="17">
        <f t="shared" si="14"/>
        <v>20</v>
      </c>
      <c r="Z42" s="18">
        <f t="shared" si="14"/>
        <v>21</v>
      </c>
    </row>
    <row r="43" spans="1:26" ht="15.75">
      <c r="A43" s="2">
        <f>1+A42</f>
        <v>39</v>
      </c>
      <c r="B43" s="16">
        <f>1+H42</f>
        <v>20</v>
      </c>
      <c r="C43" s="17">
        <f t="shared" si="12"/>
        <v>21</v>
      </c>
      <c r="D43" s="17">
        <f t="shared" si="12"/>
        <v>22</v>
      </c>
      <c r="E43" s="17">
        <f t="shared" si="12"/>
        <v>23</v>
      </c>
      <c r="F43" s="17">
        <f t="shared" si="12"/>
        <v>24</v>
      </c>
      <c r="G43" s="17">
        <f t="shared" si="12"/>
        <v>25</v>
      </c>
      <c r="H43" s="19">
        <f t="shared" si="12"/>
        <v>26</v>
      </c>
      <c r="J43" s="2">
        <f>1+J42</f>
        <v>43</v>
      </c>
      <c r="K43" s="16">
        <f>1+Q42</f>
        <v>18</v>
      </c>
      <c r="L43" s="17">
        <f t="shared" si="13"/>
        <v>19</v>
      </c>
      <c r="M43" s="17">
        <f t="shared" si="13"/>
        <v>20</v>
      </c>
      <c r="N43" s="17">
        <f t="shared" si="13"/>
        <v>21</v>
      </c>
      <c r="O43" s="17">
        <f t="shared" si="13"/>
        <v>22</v>
      </c>
      <c r="P43" s="17">
        <f t="shared" si="13"/>
        <v>23</v>
      </c>
      <c r="Q43" s="19">
        <f t="shared" si="13"/>
        <v>24</v>
      </c>
      <c r="S43" s="2">
        <f>1+S42</f>
        <v>48</v>
      </c>
      <c r="T43" s="16">
        <f>1+Z42</f>
        <v>22</v>
      </c>
      <c r="U43" s="17">
        <f t="shared" si="14"/>
        <v>23</v>
      </c>
      <c r="V43" s="17">
        <f t="shared" si="14"/>
        <v>24</v>
      </c>
      <c r="W43" s="17">
        <f t="shared" si="14"/>
        <v>25</v>
      </c>
      <c r="X43" s="17">
        <f t="shared" si="14"/>
        <v>26</v>
      </c>
      <c r="Y43" s="17">
        <f t="shared" si="14"/>
        <v>27</v>
      </c>
      <c r="Z43" s="19">
        <f t="shared" si="14"/>
        <v>28</v>
      </c>
    </row>
    <row r="44" spans="1:26" ht="15.75">
      <c r="A44" s="2">
        <f>IF(B44="","",1+A43)</f>
        <v>40</v>
      </c>
      <c r="B44" s="16">
        <f>IF(MONTH(DATE(D38,G38,14+B42))=G38,14+B42,"")</f>
        <v>27</v>
      </c>
      <c r="C44" s="17">
        <f>IF(MONTH(DATE(D38,G38,14+C42))=G38,14+C42,"")</f>
        <v>28</v>
      </c>
      <c r="D44" s="17">
        <f>IF(MONTH(DATE(D38,G38,14+D42))=G38,14+D42,"")</f>
        <v>29</v>
      </c>
      <c r="E44" s="17">
        <f>IF(MONTH(DATE(D38,G38,14+E42))=G38,14+E42,"")</f>
        <v>30</v>
      </c>
      <c r="F44" s="17">
        <f>IF(MONTH(DATE(D38,G38,14+F42))=G38,14+F42,"")</f>
      </c>
      <c r="G44" s="17">
        <f>IF(MONTH(DATE(D38,G38,14+G42))=G38,14+G42,"")</f>
      </c>
      <c r="H44" s="18">
        <f>IF(MONTH(DATE(D38,G38,14+H42))=G38,14+H42,"")</f>
      </c>
      <c r="J44" s="2">
        <f>IF(K44="","",1+J43)</f>
        <v>44</v>
      </c>
      <c r="K44" s="16">
        <f>IF(MONTH(DATE(M38,P38,14+K42))=P38,14+K42,"")</f>
        <v>25</v>
      </c>
      <c r="L44" s="17">
        <f>IF(MONTH(DATE(M38,P38,14+L42))=P38,14+L42,"")</f>
        <v>26</v>
      </c>
      <c r="M44" s="17">
        <f>IF(MONTH(DATE(M38,P38,14+M42))=P38,14+M42,"")</f>
        <v>27</v>
      </c>
      <c r="N44" s="17">
        <f>IF(MONTH(DATE(M38,P38,14+N42))=P38,14+N42,"")</f>
        <v>28</v>
      </c>
      <c r="O44" s="17">
        <f>IF(MONTH(DATE(M38,P38,14+O42))=P38,14+O42,"")</f>
        <v>29</v>
      </c>
      <c r="P44" s="17">
        <f>IF(MONTH(DATE(M38,P38,14+P42))=P38,14+P42,"")</f>
        <v>30</v>
      </c>
      <c r="Q44" s="18">
        <f>IF(MONTH(DATE(M38,P38,14+Q42))=P38,14+Q42,"")</f>
        <v>31</v>
      </c>
      <c r="S44" s="2">
        <f>IF(T44="","",1+S43)</f>
        <v>49</v>
      </c>
      <c r="T44" s="16">
        <f>IF(MONTH(DATE(V38,Y38,14+T42))=Y38,14+T42,"")</f>
        <v>29</v>
      </c>
      <c r="U44" s="17">
        <f>IF(MONTH(DATE(V38,Y38,14+U42))=Y38,14+U42,"")</f>
        <v>30</v>
      </c>
      <c r="V44" s="17">
        <f>IF(MONTH(DATE(V38,Y38,14+V42))=Y38,14+V42,"")</f>
      </c>
      <c r="W44" s="17">
        <f>IF(MONTH(DATE(V38,Y38,14+W42))=Y38,14+W42,"")</f>
      </c>
      <c r="X44" s="17">
        <f>IF(MONTH(DATE(V38,Y38,14+X42))=Y38,14+X42,"")</f>
      </c>
      <c r="Y44" s="17">
        <f>IF(MONTH(DATE(V38,Y38,14+Y42))=Y38,14+Y42,"")</f>
      </c>
      <c r="Z44" s="18">
        <f>IF(MONTH(DATE(V38,Y38,14+Z42))=Y38,14+Z42,"")</f>
      </c>
    </row>
    <row r="45" spans="1:26" ht="15.75">
      <c r="A45" s="2">
        <f>IF(B45="","",1+A44)</f>
      </c>
      <c r="B45" s="20">
        <f>IF(MONTH(DATE(D38,G38,14+B43))=G38,14+B43,"")</f>
      </c>
      <c r="C45" s="21">
        <f>IF(MONTH(DATE(D38,G38,14+C43))=G38,14+C43,"")</f>
      </c>
      <c r="D45" s="21"/>
      <c r="E45" s="21"/>
      <c r="F45" s="21"/>
      <c r="G45" s="21"/>
      <c r="H45" s="22"/>
      <c r="J45" s="2">
        <f>IF(K45="","",1+J44)</f>
      </c>
      <c r="K45" s="20">
        <f>IF(MONTH(DATE(M38,P38,14+K43))=P38,14+K43,"")</f>
      </c>
      <c r="L45" s="21">
        <f>IF(MONTH(DATE(M38,P38,14+L43))=P38,14+L43,"")</f>
      </c>
      <c r="M45" s="21"/>
      <c r="N45" s="21"/>
      <c r="O45" s="21"/>
      <c r="P45" s="21"/>
      <c r="Q45" s="22"/>
      <c r="S45" s="2">
        <f>IF(T45="","",1+S44)</f>
      </c>
      <c r="T45" s="20">
        <f>IF(MONTH(DATE(V38,Y38,14+T43))=Y38,14+T43,"")</f>
      </c>
      <c r="U45" s="21">
        <f>IF(MONTH(DATE(V38,Y38,14+U43))=Y38,14+U43,"")</f>
      </c>
      <c r="V45" s="21"/>
      <c r="W45" s="21"/>
      <c r="X45" s="21"/>
      <c r="Y45" s="21"/>
      <c r="Z45" s="22"/>
    </row>
    <row r="47" spans="1:26" ht="15.75">
      <c r="A47" s="4"/>
      <c r="B47" s="49" t="str">
        <f>INDEX({"Jan","Feb","Mar","Apr","May","Jun","Jul","Aug","Sep","Oct","Nov","Dec"},G47)</f>
        <v>Dec</v>
      </c>
      <c r="C47" s="49"/>
      <c r="D47" s="49">
        <f>IF(G47=1,1,0)+V38</f>
        <v>2009</v>
      </c>
      <c r="E47" s="49"/>
      <c r="F47" s="49"/>
      <c r="G47" s="50">
        <f>1+MOD(Y38,12)</f>
        <v>12</v>
      </c>
      <c r="H47" s="50"/>
      <c r="I47" s="6"/>
      <c r="J47" s="4"/>
      <c r="K47" s="49" t="str">
        <f>INDEX({"Jan","Feb","Mar","Apr","May","Jun","Jul","Aug","Sep","Oct","Nov","Dec"},P47)</f>
        <v>Jan</v>
      </c>
      <c r="L47" s="49"/>
      <c r="M47" s="49">
        <f>IF(P47=1,1,0)+D47</f>
        <v>2010</v>
      </c>
      <c r="N47" s="49"/>
      <c r="O47" s="49"/>
      <c r="P47" s="50">
        <f>1+MOD(G47,12)</f>
        <v>1</v>
      </c>
      <c r="Q47" s="50"/>
      <c r="R47" s="6"/>
      <c r="S47" s="4"/>
      <c r="T47" s="49" t="str">
        <f>INDEX({"Jan","Feb","Mar","Apr","May","Jun","Jul","Aug","Sep","Oct","Nov","Dec"},Y47)</f>
        <v>Feb</v>
      </c>
      <c r="U47" s="49"/>
      <c r="V47" s="49">
        <f>IF(Y47=1,1,0)+M47</f>
        <v>2010</v>
      </c>
      <c r="W47" s="49"/>
      <c r="X47" s="49"/>
      <c r="Y47" s="50">
        <f>1+MOD(P47,12)</f>
        <v>2</v>
      </c>
      <c r="Z47" s="50"/>
    </row>
    <row r="48" spans="1:26" ht="15.75">
      <c r="A48" s="7"/>
      <c r="B48" s="8" t="s">
        <v>0</v>
      </c>
      <c r="C48" s="9" t="s">
        <v>1</v>
      </c>
      <c r="D48" s="9" t="s">
        <v>2</v>
      </c>
      <c r="E48" s="9" t="s">
        <v>3</v>
      </c>
      <c r="F48" s="9" t="s">
        <v>4</v>
      </c>
      <c r="G48" s="9" t="s">
        <v>5</v>
      </c>
      <c r="H48" s="10" t="s">
        <v>0</v>
      </c>
      <c r="I48" s="12"/>
      <c r="J48" s="7"/>
      <c r="K48" s="8" t="s">
        <v>0</v>
      </c>
      <c r="L48" s="9" t="s">
        <v>1</v>
      </c>
      <c r="M48" s="9" t="s">
        <v>2</v>
      </c>
      <c r="N48" s="9" t="s">
        <v>3</v>
      </c>
      <c r="O48" s="9" t="s">
        <v>4</v>
      </c>
      <c r="P48" s="9" t="s">
        <v>5</v>
      </c>
      <c r="Q48" s="10" t="s">
        <v>0</v>
      </c>
      <c r="R48" s="12"/>
      <c r="S48" s="7"/>
      <c r="T48" s="8" t="s">
        <v>0</v>
      </c>
      <c r="U48" s="9" t="s">
        <v>1</v>
      </c>
      <c r="V48" s="9" t="s">
        <v>2</v>
      </c>
      <c r="W48" s="9" t="s">
        <v>3</v>
      </c>
      <c r="X48" s="9" t="s">
        <v>4</v>
      </c>
      <c r="Y48" s="9" t="s">
        <v>5</v>
      </c>
      <c r="Z48" s="10" t="s">
        <v>0</v>
      </c>
    </row>
    <row r="49" spans="1:26" ht="15.75">
      <c r="A49" s="1">
        <f>FLOOR((6+DATE(D47,G47,H49)-DATE(D47,1,1))/7,1)</f>
        <v>49</v>
      </c>
      <c r="B49" s="13">
        <f>IF(H49&gt;6,H49-6,"")</f>
      </c>
      <c r="C49" s="14">
        <f>IF(H49&gt;5,H49-5,"")</f>
      </c>
      <c r="D49" s="14">
        <f>IF(H49&gt;4,H49-4,"")</f>
        <v>1</v>
      </c>
      <c r="E49" s="14">
        <f>IF(H49&gt;3,H49-3,"")</f>
        <v>2</v>
      </c>
      <c r="F49" s="14">
        <f>IF(H49&gt;2,H49-2,"")</f>
        <v>3</v>
      </c>
      <c r="G49" s="14">
        <f>IF(H49&gt;1,H49-1,"")</f>
        <v>4</v>
      </c>
      <c r="H49" s="15">
        <f>8-WEEKDAY(DATE(D47,G47,1))</f>
        <v>5</v>
      </c>
      <c r="J49" s="1">
        <f>FLOOR((6+DATE(M47,P47,Q49)-DATE(M47,1,1))/7,1)</f>
        <v>1</v>
      </c>
      <c r="K49" s="13">
        <f>IF(Q49&gt;6,Q49-6,"")</f>
      </c>
      <c r="L49" s="14">
        <f>IF(Q49&gt;5,Q49-5,"")</f>
      </c>
      <c r="M49" s="14">
        <f>IF(Q49&gt;4,Q49-4,"")</f>
      </c>
      <c r="N49" s="14">
        <f>IF(Q49&gt;3,Q49-3,"")</f>
      </c>
      <c r="O49" s="14">
        <f>IF(Q49&gt;2,Q49-2,"")</f>
      </c>
      <c r="P49" s="14">
        <f>IF(Q49&gt;1,Q49-1,"")</f>
        <v>1</v>
      </c>
      <c r="Q49" s="15">
        <f>8-WEEKDAY(DATE(M47,P47,1))</f>
        <v>2</v>
      </c>
      <c r="S49" s="1">
        <f>FLOOR((6+DATE(V47,Y47,Z49)-DATE(V47,1,1))/7,1)</f>
        <v>6</v>
      </c>
      <c r="T49" s="13">
        <f>IF(Z49&gt;6,Z49-6,"")</f>
      </c>
      <c r="U49" s="14">
        <f>IF(Z49&gt;5,Z49-5,"")</f>
        <v>1</v>
      </c>
      <c r="V49" s="14">
        <f>IF(Z49&gt;4,Z49-4,"")</f>
        <v>2</v>
      </c>
      <c r="W49" s="14">
        <f>IF(Z49&gt;3,Z49-3,"")</f>
        <v>3</v>
      </c>
      <c r="X49" s="14">
        <f>IF(Z49&gt;2,Z49-2,"")</f>
        <v>4</v>
      </c>
      <c r="Y49" s="14">
        <f>IF(Z49&gt;1,Z49-1,"")</f>
        <v>5</v>
      </c>
      <c r="Z49" s="15">
        <f>8-WEEKDAY(DATE(V47,Y47,1))</f>
        <v>6</v>
      </c>
    </row>
    <row r="50" spans="1:26" ht="15.75">
      <c r="A50" s="2">
        <f>1+A49</f>
        <v>50</v>
      </c>
      <c r="B50" s="16">
        <f>1+H49</f>
        <v>6</v>
      </c>
      <c r="C50" s="17">
        <f aca="true" t="shared" si="15" ref="C50:H52">1+B50</f>
        <v>7</v>
      </c>
      <c r="D50" s="17">
        <f t="shared" si="15"/>
        <v>8</v>
      </c>
      <c r="E50" s="17">
        <f t="shared" si="15"/>
        <v>9</v>
      </c>
      <c r="F50" s="17">
        <f t="shared" si="15"/>
        <v>10</v>
      </c>
      <c r="G50" s="17">
        <f t="shared" si="15"/>
        <v>11</v>
      </c>
      <c r="H50" s="18">
        <f t="shared" si="15"/>
        <v>12</v>
      </c>
      <c r="J50" s="2">
        <f>1+J49</f>
        <v>2</v>
      </c>
      <c r="K50" s="16">
        <f>1+Q49</f>
        <v>3</v>
      </c>
      <c r="L50" s="17">
        <f aca="true" t="shared" si="16" ref="L50:Q52">1+K50</f>
        <v>4</v>
      </c>
      <c r="M50" s="17">
        <f t="shared" si="16"/>
        <v>5</v>
      </c>
      <c r="N50" s="17">
        <f t="shared" si="16"/>
        <v>6</v>
      </c>
      <c r="O50" s="17">
        <f t="shared" si="16"/>
        <v>7</v>
      </c>
      <c r="P50" s="17">
        <f t="shared" si="16"/>
        <v>8</v>
      </c>
      <c r="Q50" s="18">
        <f t="shared" si="16"/>
        <v>9</v>
      </c>
      <c r="S50" s="2">
        <f>1+S49</f>
        <v>7</v>
      </c>
      <c r="T50" s="16">
        <f>1+Z49</f>
        <v>7</v>
      </c>
      <c r="U50" s="17">
        <f aca="true" t="shared" si="17" ref="U50:Z52">1+T50</f>
        <v>8</v>
      </c>
      <c r="V50" s="17">
        <f t="shared" si="17"/>
        <v>9</v>
      </c>
      <c r="W50" s="17">
        <f t="shared" si="17"/>
        <v>10</v>
      </c>
      <c r="X50" s="17">
        <f t="shared" si="17"/>
        <v>11</v>
      </c>
      <c r="Y50" s="17">
        <f t="shared" si="17"/>
        <v>12</v>
      </c>
      <c r="Z50" s="18">
        <f t="shared" si="17"/>
        <v>13</v>
      </c>
    </row>
    <row r="51" spans="1:26" ht="15.75">
      <c r="A51" s="2">
        <f>1+A50</f>
        <v>51</v>
      </c>
      <c r="B51" s="16">
        <f>1+H50</f>
        <v>13</v>
      </c>
      <c r="C51" s="17">
        <f t="shared" si="15"/>
        <v>14</v>
      </c>
      <c r="D51" s="17">
        <f t="shared" si="15"/>
        <v>15</v>
      </c>
      <c r="E51" s="17">
        <f t="shared" si="15"/>
        <v>16</v>
      </c>
      <c r="F51" s="17">
        <f t="shared" si="15"/>
        <v>17</v>
      </c>
      <c r="G51" s="17">
        <f t="shared" si="15"/>
        <v>18</v>
      </c>
      <c r="H51" s="18">
        <f t="shared" si="15"/>
        <v>19</v>
      </c>
      <c r="J51" s="2">
        <f>1+J50</f>
        <v>3</v>
      </c>
      <c r="K51" s="16">
        <f>1+Q50</f>
        <v>10</v>
      </c>
      <c r="L51" s="17">
        <f t="shared" si="16"/>
        <v>11</v>
      </c>
      <c r="M51" s="17">
        <f t="shared" si="16"/>
        <v>12</v>
      </c>
      <c r="N51" s="17">
        <f t="shared" si="16"/>
        <v>13</v>
      </c>
      <c r="O51" s="17">
        <f t="shared" si="16"/>
        <v>14</v>
      </c>
      <c r="P51" s="17">
        <f t="shared" si="16"/>
        <v>15</v>
      </c>
      <c r="Q51" s="18">
        <f t="shared" si="16"/>
        <v>16</v>
      </c>
      <c r="S51" s="2">
        <f>1+S50</f>
        <v>8</v>
      </c>
      <c r="T51" s="16">
        <f>1+Z50</f>
        <v>14</v>
      </c>
      <c r="U51" s="17">
        <f t="shared" si="17"/>
        <v>15</v>
      </c>
      <c r="V51" s="17">
        <f t="shared" si="17"/>
        <v>16</v>
      </c>
      <c r="W51" s="17">
        <f t="shared" si="17"/>
        <v>17</v>
      </c>
      <c r="X51" s="17">
        <f t="shared" si="17"/>
        <v>18</v>
      </c>
      <c r="Y51" s="17">
        <f t="shared" si="17"/>
        <v>19</v>
      </c>
      <c r="Z51" s="18">
        <f t="shared" si="17"/>
        <v>20</v>
      </c>
    </row>
    <row r="52" spans="1:26" ht="15.75">
      <c r="A52" s="2">
        <f>1+A51</f>
        <v>52</v>
      </c>
      <c r="B52" s="16">
        <f>1+H51</f>
        <v>20</v>
      </c>
      <c r="C52" s="17">
        <f t="shared" si="15"/>
        <v>21</v>
      </c>
      <c r="D52" s="17">
        <f t="shared" si="15"/>
        <v>22</v>
      </c>
      <c r="E52" s="17">
        <f t="shared" si="15"/>
        <v>23</v>
      </c>
      <c r="F52" s="17">
        <f t="shared" si="15"/>
        <v>24</v>
      </c>
      <c r="G52" s="17">
        <f t="shared" si="15"/>
        <v>25</v>
      </c>
      <c r="H52" s="19">
        <f t="shared" si="15"/>
        <v>26</v>
      </c>
      <c r="J52" s="2">
        <f>1+J51</f>
        <v>4</v>
      </c>
      <c r="K52" s="16">
        <f>1+Q51</f>
        <v>17</v>
      </c>
      <c r="L52" s="17">
        <f t="shared" si="16"/>
        <v>18</v>
      </c>
      <c r="M52" s="17">
        <f t="shared" si="16"/>
        <v>19</v>
      </c>
      <c r="N52" s="17">
        <f t="shared" si="16"/>
        <v>20</v>
      </c>
      <c r="O52" s="17">
        <f t="shared" si="16"/>
        <v>21</v>
      </c>
      <c r="P52" s="17">
        <f t="shared" si="16"/>
        <v>22</v>
      </c>
      <c r="Q52" s="19">
        <f t="shared" si="16"/>
        <v>23</v>
      </c>
      <c r="S52" s="2">
        <f>1+S51</f>
        <v>9</v>
      </c>
      <c r="T52" s="16">
        <f>1+Z51</f>
        <v>21</v>
      </c>
      <c r="U52" s="17">
        <f t="shared" si="17"/>
        <v>22</v>
      </c>
      <c r="V52" s="17">
        <f t="shared" si="17"/>
        <v>23</v>
      </c>
      <c r="W52" s="17">
        <f t="shared" si="17"/>
        <v>24</v>
      </c>
      <c r="X52" s="17">
        <f t="shared" si="17"/>
        <v>25</v>
      </c>
      <c r="Y52" s="17">
        <f t="shared" si="17"/>
        <v>26</v>
      </c>
      <c r="Z52" s="19">
        <f t="shared" si="17"/>
        <v>27</v>
      </c>
    </row>
    <row r="53" spans="1:26" ht="15.75">
      <c r="A53" s="2">
        <f>IF(B53="","",1+A52)</f>
        <v>53</v>
      </c>
      <c r="B53" s="16">
        <f>IF(MONTH(DATE(D47,G47,14+B51))=G47,14+B51,"")</f>
        <v>27</v>
      </c>
      <c r="C53" s="17">
        <f>IF(MONTH(DATE(D47,G47,14+C51))=G47,14+C51,"")</f>
        <v>28</v>
      </c>
      <c r="D53" s="17">
        <f>IF(MONTH(DATE(D47,G47,14+D51))=G47,14+D51,"")</f>
        <v>29</v>
      </c>
      <c r="E53" s="17">
        <f>IF(MONTH(DATE(D47,G47,14+E51))=G47,14+E51,"")</f>
        <v>30</v>
      </c>
      <c r="F53" s="17">
        <f>IF(MONTH(DATE(D47,G47,14+F51))=G47,14+F51,"")</f>
        <v>31</v>
      </c>
      <c r="G53" s="17">
        <f>IF(MONTH(DATE(D47,G47,14+G51))=G47,14+G51,"")</f>
      </c>
      <c r="H53" s="18">
        <f>IF(MONTH(DATE(D47,G47,14+H51))=G47,14+H51,"")</f>
      </c>
      <c r="J53" s="2">
        <f>IF(K53="","",1+J52)</f>
        <v>5</v>
      </c>
      <c r="K53" s="16">
        <f>IF(MONTH(DATE(M47,P47,14+K51))=P47,14+K51,"")</f>
        <v>24</v>
      </c>
      <c r="L53" s="17">
        <f>IF(MONTH(DATE(M47,P47,14+L51))=P47,14+L51,"")</f>
        <v>25</v>
      </c>
      <c r="M53" s="17">
        <f>IF(MONTH(DATE(M47,P47,14+M51))=P47,14+M51,"")</f>
        <v>26</v>
      </c>
      <c r="N53" s="17">
        <f>IF(MONTH(DATE(M47,P47,14+N51))=P47,14+N51,"")</f>
        <v>27</v>
      </c>
      <c r="O53" s="17">
        <f>IF(MONTH(DATE(M47,P47,14+O51))=P47,14+O51,"")</f>
        <v>28</v>
      </c>
      <c r="P53" s="17">
        <f>IF(MONTH(DATE(M47,P47,14+P51))=P47,14+P51,"")</f>
        <v>29</v>
      </c>
      <c r="Q53" s="18">
        <f>IF(MONTH(DATE(M47,P47,14+Q51))=P47,14+Q51,"")</f>
        <v>30</v>
      </c>
      <c r="S53" s="2">
        <f>IF(T53="","",1+S52)</f>
        <v>10</v>
      </c>
      <c r="T53" s="16">
        <f>IF(MONTH(DATE(V47,Y47,14+T51))=Y47,14+T51,"")</f>
        <v>28</v>
      </c>
      <c r="U53" s="17">
        <f>IF(MONTH(DATE(V47,Y47,14+U51))=Y47,14+U51,"")</f>
      </c>
      <c r="V53" s="17">
        <f>IF(MONTH(DATE(V47,Y47,14+V51))=Y47,14+V51,"")</f>
      </c>
      <c r="W53" s="17">
        <f>IF(MONTH(DATE(V47,Y47,14+W51))=Y47,14+W51,"")</f>
      </c>
      <c r="X53" s="17">
        <f>IF(MONTH(DATE(V47,Y47,14+X51))=Y47,14+X51,"")</f>
      </c>
      <c r="Y53" s="17">
        <f>IF(MONTH(DATE(V47,Y47,14+Y51))=Y47,14+Y51,"")</f>
      </c>
      <c r="Z53" s="18">
        <f>IF(MONTH(DATE(V47,Y47,14+Z51))=Y47,14+Z51,"")</f>
      </c>
    </row>
    <row r="54" spans="1:26" ht="15.75">
      <c r="A54" s="2">
        <f>IF(B54="","",1+A53)</f>
      </c>
      <c r="B54" s="20">
        <f>IF(MONTH(DATE(D47,G47,14+B52))=G47,14+B52,"")</f>
      </c>
      <c r="C54" s="21">
        <f>IF(MONTH(DATE(D47,G47,14+C52))=G47,14+C52,"")</f>
      </c>
      <c r="D54" s="21"/>
      <c r="E54" s="21"/>
      <c r="F54" s="21"/>
      <c r="G54" s="21"/>
      <c r="H54" s="22"/>
      <c r="J54" s="2">
        <f>IF(K54="","",1+J53)</f>
        <v>6</v>
      </c>
      <c r="K54" s="20">
        <f>IF(MONTH(DATE(M47,P47,14+K52))=P47,14+K52,"")</f>
        <v>31</v>
      </c>
      <c r="L54" s="21">
        <f>IF(MONTH(DATE(M47,P47,14+L52))=P47,14+L52,"")</f>
      </c>
      <c r="M54" s="21"/>
      <c r="N54" s="21"/>
      <c r="O54" s="21"/>
      <c r="P54" s="21"/>
      <c r="Q54" s="22"/>
      <c r="S54" s="2">
        <f>IF(T54="","",1+S53)</f>
      </c>
      <c r="T54" s="20">
        <f>IF(MONTH(DATE(V47,Y47,14+T52))=Y47,14+T52,"")</f>
      </c>
      <c r="U54" s="21">
        <f>IF(MONTH(DATE(V47,Y47,14+U52))=Y47,14+U52,"")</f>
      </c>
      <c r="V54" s="21"/>
      <c r="W54" s="21"/>
      <c r="X54" s="21"/>
      <c r="Y54" s="21"/>
      <c r="Z54" s="22"/>
    </row>
  </sheetData>
  <sheetProtection/>
  <mergeCells count="54">
    <mergeCell ref="B2:C2"/>
    <mergeCell ref="D2:F2"/>
    <mergeCell ref="G2:H2"/>
    <mergeCell ref="K2:L2"/>
    <mergeCell ref="M2:O2"/>
    <mergeCell ref="P2:Q2"/>
    <mergeCell ref="T2:U2"/>
    <mergeCell ref="V2:X2"/>
    <mergeCell ref="Y2:Z2"/>
    <mergeCell ref="B11:C11"/>
    <mergeCell ref="D11:F11"/>
    <mergeCell ref="G11:H11"/>
    <mergeCell ref="K11:L11"/>
    <mergeCell ref="M11:O11"/>
    <mergeCell ref="P11:Q11"/>
    <mergeCell ref="T11:U11"/>
    <mergeCell ref="V11:X11"/>
    <mergeCell ref="Y11:Z11"/>
    <mergeCell ref="B20:C20"/>
    <mergeCell ref="D20:F20"/>
    <mergeCell ref="G20:H20"/>
    <mergeCell ref="K20:L20"/>
    <mergeCell ref="M20:O20"/>
    <mergeCell ref="P20:Q20"/>
    <mergeCell ref="T20:U20"/>
    <mergeCell ref="V20:X20"/>
    <mergeCell ref="Y20:Z20"/>
    <mergeCell ref="B29:C29"/>
    <mergeCell ref="D29:F29"/>
    <mergeCell ref="G29:H29"/>
    <mergeCell ref="K29:L29"/>
    <mergeCell ref="M29:O29"/>
    <mergeCell ref="P29:Q29"/>
    <mergeCell ref="T29:U29"/>
    <mergeCell ref="V29:X29"/>
    <mergeCell ref="Y29:Z29"/>
    <mergeCell ref="P47:Q47"/>
    <mergeCell ref="T47:U47"/>
    <mergeCell ref="B38:C38"/>
    <mergeCell ref="D38:F38"/>
    <mergeCell ref="G38:H38"/>
    <mergeCell ref="K38:L38"/>
    <mergeCell ref="M38:O38"/>
    <mergeCell ref="P38:Q38"/>
    <mergeCell ref="V47:X47"/>
    <mergeCell ref="Y47:Z47"/>
    <mergeCell ref="T38:U38"/>
    <mergeCell ref="V38:X38"/>
    <mergeCell ref="Y38:Z38"/>
    <mergeCell ref="B47:C47"/>
    <mergeCell ref="D47:F47"/>
    <mergeCell ref="G47:H47"/>
    <mergeCell ref="K47:L47"/>
    <mergeCell ref="M47:O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28" sqref="F28"/>
    </sheetView>
  </sheetViews>
  <sheetFormatPr defaultColWidth="11.19921875" defaultRowHeight="15"/>
  <cols>
    <col min="1" max="1" width="1.390625" style="0" bestFit="1" customWidth="1"/>
    <col min="2" max="2" width="2.8984375" style="0" bestFit="1" customWidth="1"/>
    <col min="3" max="3" width="1.390625" style="0" bestFit="1" customWidth="1"/>
    <col min="4" max="4" width="9" style="0" bestFit="1" customWidth="1"/>
    <col min="5" max="5" width="2.8984375" style="0" bestFit="1" customWidth="1"/>
    <col min="6" max="6" width="65.59765625" style="42" bestFit="1" customWidth="1"/>
    <col min="7" max="7" width="2.5" style="0" bestFit="1" customWidth="1"/>
  </cols>
  <sheetData>
    <row r="1" spans="1:10" ht="15.75">
      <c r="A1" t="s">
        <v>53</v>
      </c>
      <c r="B1">
        <v>1</v>
      </c>
      <c r="C1" t="s">
        <v>53</v>
      </c>
      <c r="D1" s="41">
        <v>39137</v>
      </c>
      <c r="E1" t="s">
        <v>54</v>
      </c>
      <c r="F1" s="42" t="s">
        <v>10</v>
      </c>
      <c r="G1" t="s">
        <v>55</v>
      </c>
      <c r="J1" s="41"/>
    </row>
    <row r="2" spans="1:10" ht="15.75">
      <c r="A2" t="s">
        <v>53</v>
      </c>
      <c r="B2">
        <f>1+B1</f>
        <v>2</v>
      </c>
      <c r="C2" t="s">
        <v>53</v>
      </c>
      <c r="D2" s="41">
        <f>7+D1</f>
        <v>39144</v>
      </c>
      <c r="E2" t="s">
        <v>54</v>
      </c>
      <c r="F2" s="45" t="s">
        <v>16</v>
      </c>
      <c r="G2" t="s">
        <v>55</v>
      </c>
      <c r="J2" s="41"/>
    </row>
    <row r="3" spans="1:10" ht="15.75">
      <c r="A3" t="s">
        <v>53</v>
      </c>
      <c r="B3">
        <f aca="true" t="shared" si="0" ref="B3:B15">1+B2</f>
        <v>3</v>
      </c>
      <c r="C3" t="s">
        <v>53</v>
      </c>
      <c r="D3" s="41">
        <f aca="true" t="shared" si="1" ref="D3:D15">7+D2</f>
        <v>39151</v>
      </c>
      <c r="E3" t="s">
        <v>54</v>
      </c>
      <c r="F3" s="45" t="s">
        <v>19</v>
      </c>
      <c r="G3" t="s">
        <v>55</v>
      </c>
      <c r="J3" s="41"/>
    </row>
    <row r="4" spans="1:10" ht="15.75">
      <c r="A4" t="s">
        <v>53</v>
      </c>
      <c r="B4">
        <f t="shared" si="0"/>
        <v>4</v>
      </c>
      <c r="C4" t="s">
        <v>53</v>
      </c>
      <c r="D4" s="41">
        <f t="shared" si="1"/>
        <v>39158</v>
      </c>
      <c r="E4" t="s">
        <v>54</v>
      </c>
      <c r="F4" s="45" t="s">
        <v>22</v>
      </c>
      <c r="G4" t="s">
        <v>55</v>
      </c>
      <c r="J4" s="41"/>
    </row>
    <row r="5" spans="1:10" ht="15.75">
      <c r="A5" t="s">
        <v>53</v>
      </c>
      <c r="B5">
        <f t="shared" si="0"/>
        <v>5</v>
      </c>
      <c r="C5" t="s">
        <v>53</v>
      </c>
      <c r="D5" s="41">
        <f t="shared" si="1"/>
        <v>39165</v>
      </c>
      <c r="E5" t="s">
        <v>54</v>
      </c>
      <c r="F5" s="45" t="s">
        <v>25</v>
      </c>
      <c r="G5" t="s">
        <v>55</v>
      </c>
      <c r="J5" s="41"/>
    </row>
    <row r="6" spans="1:10" ht="15.75">
      <c r="A6" t="s">
        <v>53</v>
      </c>
      <c r="B6">
        <f>1+B5</f>
        <v>6</v>
      </c>
      <c r="C6" t="s">
        <v>53</v>
      </c>
      <c r="D6" s="41">
        <f t="shared" si="1"/>
        <v>39172</v>
      </c>
      <c r="E6" t="s">
        <v>54</v>
      </c>
      <c r="F6" s="45" t="s">
        <v>28</v>
      </c>
      <c r="G6" t="s">
        <v>55</v>
      </c>
      <c r="J6" s="41"/>
    </row>
    <row r="7" spans="1:10" ht="15.75">
      <c r="A7" t="s">
        <v>53</v>
      </c>
      <c r="B7">
        <f>1+B6</f>
        <v>7</v>
      </c>
      <c r="C7" t="s">
        <v>53</v>
      </c>
      <c r="D7" s="41">
        <f t="shared" si="1"/>
        <v>39179</v>
      </c>
      <c r="E7" t="s">
        <v>54</v>
      </c>
      <c r="F7" s="43" t="s">
        <v>62</v>
      </c>
      <c r="G7" t="s">
        <v>55</v>
      </c>
      <c r="J7" s="41"/>
    </row>
    <row r="8" spans="1:10" ht="15.75">
      <c r="A8" t="s">
        <v>53</v>
      </c>
      <c r="B8">
        <f>1+B7</f>
        <v>8</v>
      </c>
      <c r="C8" t="s">
        <v>53</v>
      </c>
      <c r="D8" s="41">
        <f t="shared" si="1"/>
        <v>39186</v>
      </c>
      <c r="E8" t="s">
        <v>54</v>
      </c>
      <c r="F8" s="45" t="s">
        <v>31</v>
      </c>
      <c r="G8" t="s">
        <v>55</v>
      </c>
      <c r="J8" s="41"/>
    </row>
    <row r="9" spans="1:10" ht="15.75">
      <c r="A9" t="s">
        <v>53</v>
      </c>
      <c r="C9" t="s">
        <v>53</v>
      </c>
      <c r="D9" s="41">
        <f t="shared" si="1"/>
        <v>39193</v>
      </c>
      <c r="E9" t="s">
        <v>56</v>
      </c>
      <c r="F9" s="47" t="s">
        <v>57</v>
      </c>
      <c r="G9" t="s">
        <v>58</v>
      </c>
      <c r="J9" s="41"/>
    </row>
    <row r="10" spans="1:10" ht="15.75">
      <c r="A10" t="s">
        <v>53</v>
      </c>
      <c r="C10" t="s">
        <v>53</v>
      </c>
      <c r="D10" s="41">
        <f t="shared" si="1"/>
        <v>39200</v>
      </c>
      <c r="E10" t="s">
        <v>56</v>
      </c>
      <c r="F10" s="47" t="s">
        <v>59</v>
      </c>
      <c r="G10" t="s">
        <v>58</v>
      </c>
      <c r="J10" s="41"/>
    </row>
    <row r="11" spans="1:10" ht="15.75">
      <c r="A11" t="s">
        <v>53</v>
      </c>
      <c r="B11">
        <f>1+B8</f>
        <v>9</v>
      </c>
      <c r="C11" t="s">
        <v>53</v>
      </c>
      <c r="D11" s="41">
        <f t="shared" si="1"/>
        <v>39207</v>
      </c>
      <c r="E11" t="s">
        <v>54</v>
      </c>
      <c r="F11" s="43" t="s">
        <v>60</v>
      </c>
      <c r="G11" t="s">
        <v>55</v>
      </c>
      <c r="J11" s="41"/>
    </row>
    <row r="12" spans="1:10" ht="15.75">
      <c r="A12" t="s">
        <v>53</v>
      </c>
      <c r="B12">
        <f t="shared" si="0"/>
        <v>10</v>
      </c>
      <c r="C12" t="s">
        <v>53</v>
      </c>
      <c r="D12" s="41">
        <f t="shared" si="1"/>
        <v>39214</v>
      </c>
      <c r="E12" t="s">
        <v>54</v>
      </c>
      <c r="F12" s="45" t="s">
        <v>42</v>
      </c>
      <c r="G12" t="s">
        <v>55</v>
      </c>
      <c r="J12" s="41"/>
    </row>
    <row r="13" spans="1:10" ht="15.75">
      <c r="A13" t="s">
        <v>53</v>
      </c>
      <c r="B13">
        <f t="shared" si="0"/>
        <v>11</v>
      </c>
      <c r="C13" t="s">
        <v>53</v>
      </c>
      <c r="D13" s="41">
        <f t="shared" si="1"/>
        <v>39221</v>
      </c>
      <c r="E13" t="s">
        <v>54</v>
      </c>
      <c r="F13" s="48" t="s">
        <v>61</v>
      </c>
      <c r="G13" t="s">
        <v>55</v>
      </c>
      <c r="J13" s="41"/>
    </row>
    <row r="14" spans="1:10" ht="15.75">
      <c r="A14" t="s">
        <v>53</v>
      </c>
      <c r="B14">
        <f t="shared" si="0"/>
        <v>12</v>
      </c>
      <c r="C14" t="s">
        <v>53</v>
      </c>
      <c r="D14" s="41">
        <f t="shared" si="1"/>
        <v>39228</v>
      </c>
      <c r="E14" t="s">
        <v>54</v>
      </c>
      <c r="F14" s="46" t="s">
        <v>47</v>
      </c>
      <c r="G14" t="s">
        <v>55</v>
      </c>
      <c r="J14" s="41"/>
    </row>
    <row r="15" spans="1:10" ht="15.75">
      <c r="A15" t="s">
        <v>53</v>
      </c>
      <c r="B15">
        <f t="shared" si="0"/>
        <v>13</v>
      </c>
      <c r="C15" t="s">
        <v>53</v>
      </c>
      <c r="D15" s="41">
        <f t="shared" si="1"/>
        <v>39235</v>
      </c>
      <c r="E15" t="s">
        <v>56</v>
      </c>
      <c r="F15" s="44" t="s">
        <v>50</v>
      </c>
      <c r="G15" t="s">
        <v>58</v>
      </c>
      <c r="J15" s="41"/>
    </row>
    <row r="16" ht="15.75">
      <c r="J16" s="41"/>
    </row>
  </sheetData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F1">
      <selection activeCell="F2" sqref="F2:F15"/>
    </sheetView>
  </sheetViews>
  <sheetFormatPr defaultColWidth="11.19921875" defaultRowHeight="15" outlineLevelCol="2"/>
  <cols>
    <col min="1" max="1" width="15.3984375" style="23" customWidth="1" outlineLevel="1"/>
    <col min="2" max="2" width="2.8984375" style="23" customWidth="1"/>
    <col min="3" max="3" width="8.8984375" style="23" customWidth="1" outlineLevel="1"/>
    <col min="4" max="4" width="8.8984375" style="23" customWidth="1"/>
    <col min="5" max="5" width="29.5" style="23" customWidth="1" outlineLevel="1"/>
    <col min="6" max="6" width="32.19921875" style="23" customWidth="1"/>
    <col min="7" max="7" width="61.5" style="23" customWidth="1" outlineLevel="1"/>
    <col min="8" max="8" width="25.8984375" style="23" customWidth="1" outlineLevel="1"/>
    <col min="9" max="9" width="78.5" style="23" customWidth="1" outlineLevel="2"/>
    <col min="10" max="10" width="12.59765625" style="23" customWidth="1" outlineLevel="1"/>
    <col min="11" max="11" width="21.8984375" style="23" customWidth="1" outlineLevel="1"/>
    <col min="12" max="16384" width="10.59765625" style="23" customWidth="1"/>
  </cols>
  <sheetData>
    <row r="1" spans="1:11" ht="15.75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5.75">
      <c r="A2" s="27" t="s">
        <v>7</v>
      </c>
      <c r="B2" s="28">
        <v>1</v>
      </c>
      <c r="C2" s="28" t="s">
        <v>8</v>
      </c>
      <c r="D2" s="29">
        <v>38246</v>
      </c>
      <c r="E2" s="28" t="s">
        <v>9</v>
      </c>
      <c r="F2" s="30" t="s">
        <v>10</v>
      </c>
      <c r="G2" s="28" t="s">
        <v>11</v>
      </c>
      <c r="H2" s="28" t="s">
        <v>12</v>
      </c>
      <c r="I2" s="31" t="s">
        <v>13</v>
      </c>
      <c r="J2" s="31" t="s">
        <v>14</v>
      </c>
      <c r="K2" s="32" t="s">
        <v>15</v>
      </c>
    </row>
    <row r="3" spans="1:11" ht="15.75">
      <c r="A3" s="27" t="s">
        <v>7</v>
      </c>
      <c r="B3" s="28">
        <f>1+B2</f>
        <v>2</v>
      </c>
      <c r="C3" s="28" t="s">
        <v>8</v>
      </c>
      <c r="D3" s="29">
        <f>7+D2</f>
        <v>38253</v>
      </c>
      <c r="E3" s="28" t="s">
        <v>9</v>
      </c>
      <c r="F3" s="30" t="s">
        <v>16</v>
      </c>
      <c r="G3" s="28" t="s">
        <v>11</v>
      </c>
      <c r="H3" s="28" t="s">
        <v>17</v>
      </c>
      <c r="I3" s="31" t="s">
        <v>13</v>
      </c>
      <c r="J3" s="31" t="s">
        <v>18</v>
      </c>
      <c r="K3" s="32" t="s">
        <v>15</v>
      </c>
    </row>
    <row r="4" spans="1:11" ht="15.75">
      <c r="A4" s="27" t="s">
        <v>7</v>
      </c>
      <c r="B4" s="28">
        <f aca="true" t="shared" si="0" ref="B4:B15">1+B3</f>
        <v>3</v>
      </c>
      <c r="C4" s="28" t="s">
        <v>8</v>
      </c>
      <c r="D4" s="29">
        <f aca="true" t="shared" si="1" ref="D4:D15">7+D3</f>
        <v>38260</v>
      </c>
      <c r="E4" s="28" t="s">
        <v>9</v>
      </c>
      <c r="F4" s="30" t="s">
        <v>19</v>
      </c>
      <c r="G4" s="28" t="s">
        <v>11</v>
      </c>
      <c r="H4" s="28" t="s">
        <v>20</v>
      </c>
      <c r="I4" s="31" t="s">
        <v>13</v>
      </c>
      <c r="J4" s="31" t="s">
        <v>21</v>
      </c>
      <c r="K4" s="32" t="s">
        <v>15</v>
      </c>
    </row>
    <row r="5" spans="1:11" ht="15.75">
      <c r="A5" s="27" t="s">
        <v>7</v>
      </c>
      <c r="B5" s="28">
        <f t="shared" si="0"/>
        <v>4</v>
      </c>
      <c r="C5" s="28" t="s">
        <v>8</v>
      </c>
      <c r="D5" s="29">
        <f t="shared" si="1"/>
        <v>38267</v>
      </c>
      <c r="E5" s="28" t="s">
        <v>9</v>
      </c>
      <c r="F5" s="30" t="s">
        <v>22</v>
      </c>
      <c r="G5" s="28" t="s">
        <v>11</v>
      </c>
      <c r="H5" s="28" t="s">
        <v>23</v>
      </c>
      <c r="I5" s="31" t="s">
        <v>13</v>
      </c>
      <c r="J5" s="31" t="s">
        <v>24</v>
      </c>
      <c r="K5" s="32" t="s">
        <v>15</v>
      </c>
    </row>
    <row r="6" spans="1:11" ht="15.75">
      <c r="A6" s="27" t="s">
        <v>7</v>
      </c>
      <c r="B6" s="28">
        <f t="shared" si="0"/>
        <v>5</v>
      </c>
      <c r="C6" s="28" t="s">
        <v>8</v>
      </c>
      <c r="D6" s="29">
        <f t="shared" si="1"/>
        <v>38274</v>
      </c>
      <c r="E6" s="28" t="s">
        <v>9</v>
      </c>
      <c r="F6" s="30" t="s">
        <v>25</v>
      </c>
      <c r="G6" s="28" t="s">
        <v>11</v>
      </c>
      <c r="H6" s="28" t="s">
        <v>26</v>
      </c>
      <c r="I6" s="31" t="s">
        <v>13</v>
      </c>
      <c r="J6" s="31" t="s">
        <v>27</v>
      </c>
      <c r="K6" s="32" t="s">
        <v>15</v>
      </c>
    </row>
    <row r="7" spans="1:11" ht="15.75">
      <c r="A7" s="27" t="s">
        <v>7</v>
      </c>
      <c r="B7" s="28">
        <f t="shared" si="0"/>
        <v>6</v>
      </c>
      <c r="C7" s="28" t="s">
        <v>8</v>
      </c>
      <c r="D7" s="29">
        <f t="shared" si="1"/>
        <v>38281</v>
      </c>
      <c r="E7" s="28" t="s">
        <v>9</v>
      </c>
      <c r="F7" s="30" t="s">
        <v>28</v>
      </c>
      <c r="G7" s="28" t="s">
        <v>11</v>
      </c>
      <c r="H7" s="28" t="s">
        <v>29</v>
      </c>
      <c r="I7" s="31" t="s">
        <v>13</v>
      </c>
      <c r="J7" s="31" t="s">
        <v>30</v>
      </c>
      <c r="K7" s="32" t="s">
        <v>15</v>
      </c>
    </row>
    <row r="8" spans="1:11" ht="15.75">
      <c r="A8" s="27" t="s">
        <v>7</v>
      </c>
      <c r="B8" s="28">
        <f t="shared" si="0"/>
        <v>7</v>
      </c>
      <c r="C8" s="28" t="s">
        <v>8</v>
      </c>
      <c r="D8" s="29">
        <f t="shared" si="1"/>
        <v>38288</v>
      </c>
      <c r="E8" s="28" t="s">
        <v>9</v>
      </c>
      <c r="F8" s="30" t="s">
        <v>31</v>
      </c>
      <c r="G8" s="28" t="s">
        <v>11</v>
      </c>
      <c r="H8" s="28" t="s">
        <v>32</v>
      </c>
      <c r="I8" s="31" t="s">
        <v>13</v>
      </c>
      <c r="J8" s="31" t="s">
        <v>33</v>
      </c>
      <c r="K8" s="32" t="s">
        <v>15</v>
      </c>
    </row>
    <row r="9" spans="1:11" ht="15.75">
      <c r="A9" s="27" t="s">
        <v>7</v>
      </c>
      <c r="B9" s="28">
        <f t="shared" si="0"/>
        <v>8</v>
      </c>
      <c r="C9" s="28" t="s">
        <v>8</v>
      </c>
      <c r="D9" s="29">
        <f t="shared" si="1"/>
        <v>38295</v>
      </c>
      <c r="E9" s="28" t="s">
        <v>9</v>
      </c>
      <c r="F9" s="30" t="s">
        <v>34</v>
      </c>
      <c r="G9" s="28" t="s">
        <v>11</v>
      </c>
      <c r="H9" s="28" t="s">
        <v>35</v>
      </c>
      <c r="I9" s="31" t="s">
        <v>13</v>
      </c>
      <c r="J9" s="31" t="s">
        <v>36</v>
      </c>
      <c r="K9" s="32" t="s">
        <v>15</v>
      </c>
    </row>
    <row r="10" spans="1:11" ht="15.75">
      <c r="A10" s="27" t="s">
        <v>7</v>
      </c>
      <c r="B10" s="28">
        <f t="shared" si="0"/>
        <v>9</v>
      </c>
      <c r="C10" s="28" t="s">
        <v>8</v>
      </c>
      <c r="D10" s="29">
        <f t="shared" si="1"/>
        <v>38302</v>
      </c>
      <c r="E10" s="28" t="s">
        <v>9</v>
      </c>
      <c r="F10" s="30" t="s">
        <v>37</v>
      </c>
      <c r="G10" s="28" t="s">
        <v>11</v>
      </c>
      <c r="H10" s="28" t="s">
        <v>38</v>
      </c>
      <c r="I10" s="30"/>
      <c r="J10" s="30"/>
      <c r="K10" s="33" t="s">
        <v>39</v>
      </c>
    </row>
    <row r="11" spans="1:11" ht="15.75">
      <c r="A11" s="27" t="s">
        <v>7</v>
      </c>
      <c r="B11" s="28">
        <f t="shared" si="0"/>
        <v>10</v>
      </c>
      <c r="C11" s="28" t="s">
        <v>8</v>
      </c>
      <c r="D11" s="29">
        <f t="shared" si="1"/>
        <v>38309</v>
      </c>
      <c r="E11" s="28" t="s">
        <v>9</v>
      </c>
      <c r="F11" s="30" t="s">
        <v>40</v>
      </c>
      <c r="G11" s="28" t="s">
        <v>11</v>
      </c>
      <c r="H11" s="28" t="s">
        <v>41</v>
      </c>
      <c r="I11" s="30"/>
      <c r="J11" s="30"/>
      <c r="K11" s="33" t="s">
        <v>39</v>
      </c>
    </row>
    <row r="12" spans="1:11" ht="15.75">
      <c r="A12" s="27" t="s">
        <v>7</v>
      </c>
      <c r="B12" s="28">
        <f t="shared" si="0"/>
        <v>11</v>
      </c>
      <c r="C12" s="28" t="s">
        <v>8</v>
      </c>
      <c r="D12" s="34">
        <f t="shared" si="1"/>
        <v>38316</v>
      </c>
      <c r="E12" s="30" t="s">
        <v>9</v>
      </c>
      <c r="F12" s="30" t="s">
        <v>42</v>
      </c>
      <c r="G12" s="28" t="s">
        <v>11</v>
      </c>
      <c r="H12" s="30" t="s">
        <v>43</v>
      </c>
      <c r="I12" s="30"/>
      <c r="J12" s="30"/>
      <c r="K12" s="33" t="s">
        <v>39</v>
      </c>
    </row>
    <row r="13" spans="1:11" ht="15.75">
      <c r="A13" s="27" t="s">
        <v>7</v>
      </c>
      <c r="B13" s="28">
        <f t="shared" si="0"/>
        <v>12</v>
      </c>
      <c r="C13" s="28" t="s">
        <v>8</v>
      </c>
      <c r="D13" s="29">
        <f t="shared" si="1"/>
        <v>38323</v>
      </c>
      <c r="E13" s="28" t="s">
        <v>9</v>
      </c>
      <c r="F13" s="35" t="s">
        <v>44</v>
      </c>
      <c r="G13" s="28" t="s">
        <v>45</v>
      </c>
      <c r="H13" s="28"/>
      <c r="I13" s="28"/>
      <c r="J13" s="28"/>
      <c r="K13" s="36" t="s">
        <v>46</v>
      </c>
    </row>
    <row r="14" spans="1:11" ht="15.75">
      <c r="A14" s="27" t="s">
        <v>7</v>
      </c>
      <c r="B14" s="28">
        <f t="shared" si="0"/>
        <v>13</v>
      </c>
      <c r="C14" s="28" t="s">
        <v>8</v>
      </c>
      <c r="D14" s="29">
        <f t="shared" si="1"/>
        <v>38330</v>
      </c>
      <c r="E14" s="28" t="s">
        <v>9</v>
      </c>
      <c r="F14" s="35" t="s">
        <v>47</v>
      </c>
      <c r="G14" s="28" t="s">
        <v>11</v>
      </c>
      <c r="H14" s="28" t="s">
        <v>48</v>
      </c>
      <c r="I14" s="28"/>
      <c r="J14" s="28"/>
      <c r="K14" s="33" t="s">
        <v>39</v>
      </c>
    </row>
    <row r="15" spans="1:11" ht="15.75">
      <c r="A15" s="27" t="s">
        <v>7</v>
      </c>
      <c r="B15" s="28">
        <f t="shared" si="0"/>
        <v>14</v>
      </c>
      <c r="C15" s="28" t="s">
        <v>8</v>
      </c>
      <c r="D15" s="29">
        <f t="shared" si="1"/>
        <v>38337</v>
      </c>
      <c r="E15" s="28" t="s">
        <v>49</v>
      </c>
      <c r="F15" s="37" t="s">
        <v>50</v>
      </c>
      <c r="G15" s="28" t="s">
        <v>45</v>
      </c>
      <c r="H15" s="28"/>
      <c r="I15" s="28"/>
      <c r="J15" s="28"/>
      <c r="K15" s="36" t="s">
        <v>51</v>
      </c>
    </row>
    <row r="16" spans="1:11" ht="15.75">
      <c r="A16" s="38" t="s">
        <v>52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Nierstrasz</cp:lastModifiedBy>
  <dcterms:modified xsi:type="dcterms:W3CDTF">2011-03-09T15:48:49Z</dcterms:modified>
  <cp:category/>
  <cp:version/>
  <cp:contentType/>
  <cp:contentStatus/>
</cp:coreProperties>
</file>