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740" yWindow="420" windowWidth="11745" windowHeight="10020" tabRatio="861" activeTab="1"/>
  </bookViews>
  <sheets>
    <sheet name="Hilfe_Info" sheetId="1" r:id="rId1"/>
    <sheet name="Jahresübersicht" sheetId="2" r:id="rId2"/>
    <sheet name="Januar2006" sheetId="3" r:id="rId3"/>
    <sheet name="Februar2006" sheetId="4" r:id="rId4"/>
    <sheet name="Maerz2006" sheetId="5" r:id="rId5"/>
    <sheet name="April2006" sheetId="6" r:id="rId6"/>
    <sheet name="Mai2006" sheetId="7" r:id="rId7"/>
    <sheet name="Juni2006" sheetId="8" r:id="rId8"/>
    <sheet name="Juli2006" sheetId="9" r:id="rId9"/>
    <sheet name="August2006" sheetId="10" r:id="rId10"/>
    <sheet name="September2006" sheetId="11" r:id="rId11"/>
    <sheet name="Oktober2006" sheetId="12" r:id="rId12"/>
    <sheet name="November2006" sheetId="13" r:id="rId13"/>
    <sheet name="Dezember2006" sheetId="14" r:id="rId14"/>
    <sheet name="umrechnung" sheetId="15" r:id="rId15"/>
    <sheet name="Hilfstab" sheetId="16" r:id="rId16"/>
  </sheets>
  <definedNames/>
  <calcPr fullCalcOnLoad="1"/>
</workbook>
</file>

<file path=xl/comments10.xml><?xml version="1.0" encoding="utf-8"?>
<comments xmlns="http://schemas.openxmlformats.org/spreadsheetml/2006/main">
  <authors>
    <author>Streit Lucas</author>
  </authors>
  <commentList>
    <comment ref="L22" authorId="0">
      <text>
        <r>
          <rPr>
            <b/>
            <sz val="8"/>
            <rFont val="Tahoma"/>
            <family val="0"/>
          </rPr>
          <t>1.August</t>
        </r>
      </text>
    </comment>
  </commentList>
</comments>
</file>

<file path=xl/comments13.xml><?xml version="1.0" encoding="utf-8"?>
<comments xmlns="http://schemas.openxmlformats.org/spreadsheetml/2006/main">
  <authors>
    <author>Streit Lucas</author>
  </authors>
  <commentList>
    <comment ref="L49" authorId="0">
      <text>
        <r>
          <rPr>
            <b/>
            <sz val="8"/>
            <rFont val="Tahoma"/>
            <family val="0"/>
          </rPr>
          <t>Zibelemärit</t>
        </r>
      </text>
    </comment>
  </commentList>
</comments>
</file>

<file path=xl/comments14.xml><?xml version="1.0" encoding="utf-8"?>
<comments xmlns="http://schemas.openxmlformats.org/spreadsheetml/2006/main">
  <authors>
    <author>Streit Lucas</author>
  </authors>
  <commentList>
    <comment ref="L46" authorId="0">
      <text>
        <r>
          <rPr>
            <b/>
            <sz val="8"/>
            <rFont val="Tahoma"/>
            <family val="0"/>
          </rPr>
          <t>Weihnachten</t>
        </r>
      </text>
    </comment>
    <comment ref="L47" authorId="0">
      <text>
        <r>
          <rPr>
            <b/>
            <sz val="8"/>
            <rFont val="Tahoma"/>
            <family val="0"/>
          </rPr>
          <t>2. Weihnachtsfeiertag</t>
        </r>
      </text>
    </comment>
  </commentList>
</comments>
</file>

<file path=xl/comments2.xml><?xml version="1.0" encoding="utf-8"?>
<comments xmlns="http://schemas.openxmlformats.org/spreadsheetml/2006/main">
  <authors>
    <author>Philipp Tholen</author>
    <author>Streit Lucas</author>
  </authors>
  <commentList>
    <comment ref="O17" authorId="0">
      <text>
        <r>
          <rPr>
            <b/>
            <sz val="10"/>
            <rFont val="Tahoma"/>
            <family val="2"/>
          </rPr>
          <t xml:space="preserve">In dieser Zelle steht ihr totales Ferienguthaben für das ganze Jahr </t>
        </r>
        <r>
          <rPr>
            <sz val="8"/>
            <rFont val="Tahoma"/>
            <family val="0"/>
          </rPr>
          <t xml:space="preserve">
</t>
        </r>
      </text>
    </comment>
    <comment ref="O24" authorId="0">
      <text>
        <r>
          <rPr>
            <b/>
            <sz val="10"/>
            <rFont val="Tahoma"/>
            <family val="2"/>
          </rPr>
          <t xml:space="preserve">In Dieser Zelle steht die Anzahl Arbeitstage, welche das ganze Jahr hat.
</t>
        </r>
      </text>
    </comment>
    <comment ref="O25" authorId="0">
      <text>
        <r>
          <rPr>
            <b/>
            <sz val="10"/>
            <rFont val="Tahoma"/>
            <family val="2"/>
          </rPr>
          <t>In dieser Zelle steht die Anzahl Arbeitsstunden, welche das ganze Jahr hat.</t>
        </r>
        <r>
          <rPr>
            <sz val="8"/>
            <rFont val="Tahoma"/>
            <family val="0"/>
          </rPr>
          <t xml:space="preserve">
</t>
        </r>
      </text>
    </comment>
    <comment ref="O26" authorId="0">
      <text>
        <r>
          <rPr>
            <b/>
            <sz val="10"/>
            <rFont val="Tahoma"/>
            <family val="2"/>
          </rPr>
          <t xml:space="preserve">In dieser Zelle steht die Anzahl Arbeitsstunden, welche Sie mit Ihrem BG während des Jahres zu leisten haben.
</t>
        </r>
      </text>
    </comment>
    <comment ref="O28" authorId="0">
      <text>
        <r>
          <rPr>
            <b/>
            <sz val="10"/>
            <rFont val="Tahoma"/>
            <family val="2"/>
          </rPr>
          <t xml:space="preserve">In dieser Zelle steht die Anzahl Arbeitsstunden, welche Sie in diesem Jahr bereits geleistet haben.
</t>
        </r>
      </text>
    </comment>
    <comment ref="O29" authorId="0">
      <text>
        <r>
          <rPr>
            <b/>
            <sz val="10"/>
            <rFont val="Tahoma"/>
            <family val="2"/>
          </rPr>
          <t xml:space="preserve">Die bezogenen Ferientage werden der geleisteten Arbeitszeit dazugerechnet.
</t>
        </r>
      </text>
    </comment>
    <comment ref="O30" authorId="0">
      <text>
        <r>
          <rPr>
            <b/>
            <sz val="10"/>
            <rFont val="Tahoma"/>
            <family val="2"/>
          </rPr>
          <t xml:space="preserve">Die eingetragenen Absenzen werden der geleisteten Arbeitszeit dazugerechnet.
</t>
        </r>
      </text>
    </comment>
    <comment ref="C14" authorId="0">
      <text>
        <r>
          <rPr>
            <b/>
            <sz val="10"/>
            <rFont val="Tahoma"/>
            <family val="2"/>
          </rPr>
          <t>Tragen Sie hier das Feriengut-haben des Vor-jahres ein. Achten Sie darauf, dass die das Guthaben in Stunden und im Dezimalformat eingeben! Benützen Sie zur Umrechnung das Arbeitsblatt "umrechnung_min_in_100 "</t>
        </r>
      </text>
    </comment>
    <comment ref="C31" authorId="0">
      <text>
        <r>
          <rPr>
            <b/>
            <sz val="10"/>
            <rFont val="Tahoma"/>
            <family val="2"/>
          </rPr>
          <t xml:space="preserve">Tragen Sie hier das Guthaben an Arbeitszeit vom Vorjahr ein. 
Auch hier: Stunden im Dezi-malformat
</t>
        </r>
      </text>
    </comment>
    <comment ref="C8" authorId="0">
      <text>
        <r>
          <rPr>
            <b/>
            <sz val="10"/>
            <rFont val="Tahoma"/>
            <family val="2"/>
          </rPr>
          <t xml:space="preserve">Tragen Sie hier Ihren Beschäftig-ungsgrad für den Januar ein.
</t>
        </r>
      </text>
    </comment>
    <comment ref="D8" authorId="0">
      <text>
        <r>
          <rPr>
            <b/>
            <sz val="10"/>
            <rFont val="Tahoma"/>
            <family val="2"/>
          </rPr>
          <t>Tragen Sie hier Ihren Beschäftig-ungsgrad für den Februar ein, falls er sich gegenüber des Vormonats geändert hat.</t>
        </r>
      </text>
    </comment>
    <comment ref="E8" authorId="0">
      <text>
        <r>
          <rPr>
            <b/>
            <sz val="10"/>
            <rFont val="Tahoma"/>
            <family val="2"/>
          </rPr>
          <t xml:space="preserve">Tragen Sie hier Ihren Beschäftig-ungsgrad für den März ein, falls er sich gegenüber des Vormonats geändert hat.
</t>
        </r>
      </text>
    </comment>
    <comment ref="F8" authorId="0">
      <text>
        <r>
          <rPr>
            <b/>
            <sz val="10"/>
            <rFont val="Tahoma"/>
            <family val="2"/>
          </rPr>
          <t>Tragen Sie hier Ihren Beschäftig-ungsgrad für den April ein, falls er sich gegenüber des Vormonats geändert hat.</t>
        </r>
      </text>
    </comment>
    <comment ref="G8" authorId="0">
      <text>
        <r>
          <rPr>
            <b/>
            <sz val="10"/>
            <rFont val="Tahoma"/>
            <family val="2"/>
          </rPr>
          <t>Tragen Sie hier Ihren Beschäftig-ungsgrad für den Mai ein, falls er sich gegenüber des Vormonats geändert hat.</t>
        </r>
      </text>
    </comment>
    <comment ref="H8" authorId="0">
      <text>
        <r>
          <rPr>
            <b/>
            <sz val="10"/>
            <rFont val="Tahoma"/>
            <family val="2"/>
          </rPr>
          <t xml:space="preserve">Tragen Sie hier Ihren Beschäftig-ungsgrad für den Juni ein, falls er sich gegenüber des Vormonats geändert hat.
</t>
        </r>
      </text>
    </comment>
    <comment ref="I8" authorId="0">
      <text>
        <r>
          <rPr>
            <b/>
            <sz val="10"/>
            <rFont val="Tahoma"/>
            <family val="2"/>
          </rPr>
          <t>Tragen Sie hier Ihren Beschäftig-ungsgrad für den Juli ein, falls er sich gegenüber des Vormonats geändert hat.</t>
        </r>
      </text>
    </comment>
    <comment ref="J8" authorId="0">
      <text>
        <r>
          <rPr>
            <b/>
            <sz val="10"/>
            <rFont val="Tahoma"/>
            <family val="2"/>
          </rPr>
          <t>Tragen Sie hier Ihren Beschäftig-ungsgrad für den August ein, falls er sich gegenüber des Vormonats geändert hat.</t>
        </r>
      </text>
    </comment>
    <comment ref="K8" authorId="0">
      <text>
        <r>
          <rPr>
            <b/>
            <sz val="10"/>
            <rFont val="Tahoma"/>
            <family val="2"/>
          </rPr>
          <t>Tragen Sie hier Ihren Beschäftig-ungsgrad für den September ein, falls er sich gegenüber des Vormonats geändert hat.</t>
        </r>
      </text>
    </comment>
    <comment ref="L8" authorId="0">
      <text>
        <r>
          <rPr>
            <b/>
            <sz val="10"/>
            <rFont val="Tahoma"/>
            <family val="2"/>
          </rPr>
          <t>Tragen Sie hier Ihren Beschäftig-ungsgrad für den Oktober ein, falls er sich gegenüber des Vormonats geändert hat.</t>
        </r>
      </text>
    </comment>
    <comment ref="M8" authorId="0">
      <text>
        <r>
          <rPr>
            <b/>
            <sz val="10"/>
            <rFont val="Tahoma"/>
            <family val="2"/>
          </rPr>
          <t>Tragen Sie hier Ihren Beschäftig-ungsgrad für den November ein, falls er sich gegenüber des Vormonats geändert hat.</t>
        </r>
      </text>
    </comment>
    <comment ref="N8" authorId="0">
      <text>
        <r>
          <rPr>
            <b/>
            <sz val="10"/>
            <rFont val="Tahoma"/>
            <family val="2"/>
          </rPr>
          <t>Tragen Sie hier Ihren Beschäftig-ungsgrad für den Dezember ein, falls er sich gegenüber des Vormonats geändert hat.</t>
        </r>
      </text>
    </comment>
    <comment ref="C9" authorId="0">
      <text>
        <r>
          <rPr>
            <b/>
            <sz val="10"/>
            <rFont val="Tahoma"/>
            <family val="2"/>
          </rPr>
          <t>Tragen Sie hier Ihre Gehalts-klasse für den Januar ein.</t>
        </r>
      </text>
    </comment>
    <comment ref="D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E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F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G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H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I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J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K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L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M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N9" authorId="0">
      <text>
        <r>
          <rPr>
            <b/>
            <sz val="10"/>
            <rFont val="Tahoma"/>
            <family val="2"/>
          </rPr>
          <t>Tragen Sie hier Ihre neue Gehaltsklasse ein, falls sie sich gegenüber des Vormonates geändert hat.</t>
        </r>
      </text>
    </comment>
    <comment ref="O33" authorId="0">
      <text>
        <r>
          <rPr>
            <b/>
            <sz val="10"/>
            <rFont val="Tahoma"/>
            <family val="2"/>
          </rPr>
          <t>In dieser Zelle steht der Saldo an Arbeitszeit für das ganze Jahr.</t>
        </r>
      </text>
    </comment>
    <comment ref="O21" authorId="0">
      <text>
        <r>
          <rPr>
            <b/>
            <sz val="10"/>
            <rFont val="Tahoma"/>
            <family val="2"/>
          </rPr>
          <t>In dieser Zelle steht Ihr Saldo an Ferien auf das ganze Jahr bezogen.</t>
        </r>
      </text>
    </comment>
    <comment ref="O19" authorId="0">
      <text>
        <r>
          <rPr>
            <b/>
            <sz val="10"/>
            <rFont val="Tahoma"/>
            <family val="2"/>
          </rPr>
          <t>In dieser Zelle steht die Anzahl Ferienstunden, welche sie in diesem Jahr bereits bezogen haben.</t>
        </r>
      </text>
    </comment>
    <comment ref="O32" authorId="0">
      <text>
        <r>
          <rPr>
            <b/>
            <sz val="10"/>
            <rFont val="Tahoma"/>
            <family val="2"/>
          </rPr>
          <t>In dieser Zelle steht die Summe von total geleisteter Arbeitszeit +  Feriengutschrift +  Absenzen-Guthaben für das ganze Jahr.</t>
        </r>
        <r>
          <rPr>
            <sz val="10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9"/>
            <rFont val="Tahoma"/>
            <family val="2"/>
          </rPr>
          <t>Tragen Sie hier Ihr Ferienguthaben aus der Treueprämie ein. Achten Sie darauf, dass die das Guthaben in Stunden und im Dezimalformat eingeben! Benützen Sie zur Umrechnung das Arbeitsblatt "umrechnung_min_in_100 "</t>
        </r>
      </text>
    </comment>
  </commentList>
</comments>
</file>

<file path=xl/comments6.xml><?xml version="1.0" encoding="utf-8"?>
<comments xmlns="http://schemas.openxmlformats.org/spreadsheetml/2006/main">
  <authors>
    <author>Streit Lucas</author>
  </authors>
  <commentList>
    <comment ref="L35" authorId="0">
      <text>
        <r>
          <rPr>
            <b/>
            <sz val="8"/>
            <rFont val="Tahoma"/>
            <family val="0"/>
          </rPr>
          <t>Karfreitag</t>
        </r>
      </text>
    </comment>
    <comment ref="L38" authorId="0">
      <text>
        <r>
          <rPr>
            <b/>
            <sz val="8"/>
            <rFont val="Tahoma"/>
            <family val="0"/>
          </rPr>
          <t>Ostermontag</t>
        </r>
      </text>
    </comment>
  </commentList>
</comments>
</file>

<file path=xl/comments7.xml><?xml version="1.0" encoding="utf-8"?>
<comments xmlns="http://schemas.openxmlformats.org/spreadsheetml/2006/main">
  <authors>
    <author>Streit Lucas</author>
  </authors>
  <commentList>
    <comment ref="L46" authorId="0">
      <text>
        <r>
          <rPr>
            <b/>
            <sz val="8"/>
            <rFont val="Tahoma"/>
            <family val="0"/>
          </rPr>
          <t>Auffahrt</t>
        </r>
      </text>
    </comment>
  </commentList>
</comments>
</file>

<file path=xl/comments8.xml><?xml version="1.0" encoding="utf-8"?>
<comments xmlns="http://schemas.openxmlformats.org/spreadsheetml/2006/main">
  <authors>
    <author>Streit Lucas</author>
  </authors>
  <commentList>
    <comment ref="L26" authorId="0">
      <text>
        <r>
          <rPr>
            <b/>
            <sz val="8"/>
            <rFont val="Tahoma"/>
            <family val="0"/>
          </rPr>
          <t>Pfingstmontag</t>
        </r>
      </text>
    </comment>
  </commentList>
</comments>
</file>

<file path=xl/sharedStrings.xml><?xml version="1.0" encoding="utf-8"?>
<sst xmlns="http://schemas.openxmlformats.org/spreadsheetml/2006/main" count="1571" uniqueCount="154">
  <si>
    <t>Vormittag</t>
  </si>
  <si>
    <t>Nachmittag</t>
  </si>
  <si>
    <t>Datum</t>
  </si>
  <si>
    <t>Kommen</t>
  </si>
  <si>
    <t>Gehen</t>
  </si>
  <si>
    <t>1.</t>
  </si>
  <si>
    <t>Fr</t>
  </si>
  <si>
    <t>2.</t>
  </si>
  <si>
    <t>Sa</t>
  </si>
  <si>
    <t>3.</t>
  </si>
  <si>
    <t>So</t>
  </si>
  <si>
    <t>4.</t>
  </si>
  <si>
    <t>Mo</t>
  </si>
  <si>
    <t>5.</t>
  </si>
  <si>
    <t>Di</t>
  </si>
  <si>
    <t>6.</t>
  </si>
  <si>
    <t>Mi</t>
  </si>
  <si>
    <t>7.</t>
  </si>
  <si>
    <t>Do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</si>
  <si>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</si>
  <si>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</si>
  <si>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</si>
  <si>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</si>
  <si>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</si>
  <si>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</si>
  <si>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</si>
  <si>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</si>
  <si>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</si>
  <si>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</si>
  <si>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</si>
  <si>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</si>
  <si>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</si>
  <si>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</si>
  <si>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</si>
  <si>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</si>
  <si>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</si>
  <si>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</si>
  <si>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</si>
  <si>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</si>
  <si>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</si>
  <si>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</si>
  <si>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</si>
  <si>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BG %: </t>
  </si>
  <si>
    <t xml:space="preserve">GK: </t>
  </si>
  <si>
    <t xml:space="preserve">Vorname: </t>
  </si>
  <si>
    <t xml:space="preserve">Name: </t>
  </si>
  <si>
    <t xml:space="preserve">Eintrittsdatum: </t>
  </si>
  <si>
    <t xml:space="preserve">Pers-Nr.: </t>
  </si>
  <si>
    <t>Total</t>
  </si>
  <si>
    <t>31.</t>
  </si>
  <si>
    <t>Alter</t>
  </si>
  <si>
    <t>Ferien normal</t>
  </si>
  <si>
    <t>Ferien Kader</t>
  </si>
  <si>
    <t xml:space="preserve"> +Guthaben Vorjahr </t>
  </si>
  <si>
    <t>Jahr</t>
  </si>
  <si>
    <t xml:space="preserve">Kurzurlaub </t>
  </si>
  <si>
    <t xml:space="preserve">Total </t>
  </si>
  <si>
    <t>akt. Mt.</t>
  </si>
  <si>
    <t>VorMt(e)</t>
  </si>
  <si>
    <r>
      <t>Arbeitszeit</t>
    </r>
    <r>
      <rPr>
        <sz val="11"/>
        <rFont val="Arial"/>
        <family val="2"/>
      </rPr>
      <t xml:space="preserve"> (Dezimal)</t>
    </r>
  </si>
  <si>
    <t xml:space="preserve">Gutschrift Arbeitszeit </t>
  </si>
  <si>
    <t xml:space="preserve">Saldo </t>
  </si>
  <si>
    <t xml:space="preserve">Total Guthaben </t>
  </si>
  <si>
    <t xml:space="preserve"> -Bezug akt. Mt. </t>
  </si>
  <si>
    <t xml:space="preserve">Soll </t>
  </si>
  <si>
    <t xml:space="preserve">Ist </t>
  </si>
  <si>
    <t xml:space="preserve">Differenz </t>
  </si>
  <si>
    <t xml:space="preserve">Neuer Saldo </t>
  </si>
  <si>
    <t xml:space="preserve">Öffentl. Amt </t>
  </si>
  <si>
    <t xml:space="preserve">Krankheit/Unfall </t>
  </si>
  <si>
    <t xml:space="preserve">Militär/Zivilschutz </t>
  </si>
  <si>
    <t xml:space="preserve">Bezahlter Urlaub </t>
  </si>
  <si>
    <t>Bitte lesen Sie diese Information, bevor Sie sich ans Ausfüllen des Formulars machen.</t>
  </si>
  <si>
    <t>EO-Karte umgehend an Abt. Personal</t>
  </si>
  <si>
    <t>Minuten</t>
  </si>
  <si>
    <r>
      <t>Jahrgang</t>
    </r>
    <r>
      <rPr>
        <sz val="11"/>
        <rFont val="Arial"/>
        <family val="2"/>
      </rPr>
      <t xml:space="preserve"> (4-stellig)</t>
    </r>
    <r>
      <rPr>
        <b/>
        <sz val="11"/>
        <rFont val="Arial"/>
        <family val="2"/>
      </rPr>
      <t xml:space="preserve">: </t>
    </r>
  </si>
  <si>
    <t xml:space="preserve">Weiterbildung </t>
  </si>
  <si>
    <t>öffentl.
Amt</t>
  </si>
  <si>
    <t>Bezahlt.
Urlaub</t>
  </si>
  <si>
    <t>Weiter-
bildung</t>
  </si>
  <si>
    <t>Unbez.
Urlaub</t>
  </si>
  <si>
    <t xml:space="preserve">Übertr. Vorjahr </t>
  </si>
  <si>
    <r>
      <t>Andere Absenzen</t>
    </r>
    <r>
      <rPr>
        <sz val="11"/>
        <rFont val="Arial"/>
        <family val="2"/>
      </rPr>
      <t xml:space="preserve"> (Dezimal) </t>
    </r>
  </si>
  <si>
    <t>Kurz-urlaub</t>
  </si>
  <si>
    <t>Militär/
Zivilsch.</t>
  </si>
  <si>
    <t>Krankh/ Unfall</t>
  </si>
  <si>
    <t>Stunden</t>
  </si>
  <si>
    <t>Tage</t>
  </si>
  <si>
    <t>Stunden (Dezimal)</t>
  </si>
  <si>
    <t xml:space="preserve">UnbezahlterUrlaub </t>
  </si>
  <si>
    <t>Monat</t>
  </si>
  <si>
    <t xml:space="preserve">Januar </t>
  </si>
  <si>
    <t xml:space="preserve">Februar 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</si>
  <si>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</si>
  <si>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</si>
  <si>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</si>
  <si>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</si>
  <si>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</si>
  <si>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</si>
  <si>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</si>
  <si>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</si>
  <si>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</si>
  <si>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</si>
  <si>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+ Guthaben Vorjahr</t>
  </si>
  <si>
    <t>./. Ferienkürzung</t>
  </si>
  <si>
    <t>Monatssoll gem. BG</t>
  </si>
  <si>
    <t>geleistete Arbeitszeit</t>
  </si>
  <si>
    <t xml:space="preserve">Ferien </t>
  </si>
  <si>
    <t>-Ferienkürzung</t>
  </si>
  <si>
    <r>
      <t xml:space="preserve">Alle Zeiten sind im Format </t>
    </r>
    <r>
      <rPr>
        <b/>
        <sz val="11"/>
        <rFont val="Arial"/>
        <family val="2"/>
      </rPr>
      <t>hh:mm</t>
    </r>
    <r>
      <rPr>
        <sz val="11"/>
        <rFont val="Arial"/>
        <family val="2"/>
      </rPr>
      <t xml:space="preserve"> einzugeben (z.B. 08:30)</t>
    </r>
  </si>
  <si>
    <t>Monatssoll 100%</t>
  </si>
  <si>
    <r>
      <t>Jahrgang</t>
    </r>
    <r>
      <rPr>
        <b/>
        <sz val="11"/>
        <rFont val="Arial"/>
        <family val="2"/>
      </rPr>
      <t xml:space="preserve">: </t>
    </r>
  </si>
  <si>
    <t>Übertr. Vormt.</t>
  </si>
  <si>
    <t xml:space="preserve"> +Saldo Vormonat</t>
  </si>
  <si>
    <t>Saldo Ferien</t>
  </si>
  <si>
    <t>Saldo Arbeitszeit</t>
  </si>
  <si>
    <r>
      <t xml:space="preserve">Ferien </t>
    </r>
    <r>
      <rPr>
        <sz val="12"/>
        <rFont val="Arial"/>
        <family val="2"/>
      </rPr>
      <t>(Dezimal)</t>
    </r>
  </si>
  <si>
    <r>
      <t xml:space="preserve">Arbeitszeit </t>
    </r>
    <r>
      <rPr>
        <sz val="12"/>
        <rFont val="Arial"/>
        <family val="2"/>
      </rPr>
      <t>(Dezimal)</t>
    </r>
  </si>
  <si>
    <t>Anz. Arbeitstage</t>
  </si>
  <si>
    <t>Total Guthaben akt. Monat</t>
  </si>
  <si>
    <t>./. Bezug akt. Monat</t>
  </si>
  <si>
    <t>Gehaltsklasse</t>
  </si>
  <si>
    <t>Beschäftigungsgrad in %</t>
  </si>
  <si>
    <t>(Bitte das Guthaben in Stunden im Dezimalformat eingeben)</t>
  </si>
  <si>
    <t>Ferien
Lehrling</t>
  </si>
  <si>
    <t>Ferien Lehrling</t>
  </si>
  <si>
    <t>+ Gutschrift Ferien</t>
  </si>
  <si>
    <t>+ Gutschrift Absenzen</t>
  </si>
  <si>
    <t>Total Arbeitszeit</t>
  </si>
  <si>
    <t>Total (hh:mm)</t>
  </si>
  <si>
    <t xml:space="preserve">Total (Dezimal) </t>
  </si>
  <si>
    <t>Bemerkungen:</t>
  </si>
  <si>
    <t>Ferienguthaben in Stunden</t>
  </si>
  <si>
    <t>Arbeitszeit hh:mm</t>
  </si>
  <si>
    <t>Ist</t>
  </si>
  <si>
    <t>Soll</t>
  </si>
  <si>
    <r>
      <t xml:space="preserve">Saldo 
</t>
    </r>
    <r>
      <rPr>
        <b/>
        <sz val="11"/>
        <rFont val="Arial"/>
        <family val="2"/>
      </rPr>
      <t xml:space="preserve">bis dato </t>
    </r>
  </si>
  <si>
    <t>Alle Absenzen sind im Format hh:mm anzugeben</t>
  </si>
  <si>
    <t>Hundertstel</t>
  </si>
  <si>
    <t>Umrechnungstool</t>
  </si>
  <si>
    <t>Minuten in Hundertstel</t>
  </si>
  <si>
    <t>(1Tag entspricht 8.4 Stunden)</t>
  </si>
  <si>
    <t>(1Tag entspricht 8:24 Stunden)</t>
  </si>
  <si>
    <t>Tage(dezimal) in Stunden (hh:mm)</t>
  </si>
  <si>
    <t>Tage(dezimal) in Stunden (dezimal)</t>
  </si>
  <si>
    <t xml:space="preserve"> + Treueprämie</t>
  </si>
  <si>
    <t xml:space="preserve"> + Guthaben Vorjahr</t>
  </si>
  <si>
    <t xml:space="preserve"> +Treueprämie</t>
  </si>
  <si>
    <t>Jahr:</t>
  </si>
  <si>
    <t>Ferienguthaben (akt. Mt.)</t>
  </si>
  <si>
    <t>sonstige Absenzen</t>
  </si>
  <si>
    <t>Datum:</t>
  </si>
  <si>
    <t>Unterschrift Mitarbeiter/in:</t>
  </si>
  <si>
    <t>Unterschrift Vorgesetzte/r: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</si>
</sst>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.&quot;\ #,##0;&quot;CHF.&quot;\ \-#,##0"/>
    <numFmt numFmtId="165" formatCode="&quot;CHF.&quot;\ #,##0;[Red]&quot;CHF.&quot;\ \-#,##0"/>
    <numFmt numFmtId="166" formatCode="&quot;CHF.&quot;\ #,##0.00;&quot;CHF.&quot;\ \-#,##0.00"/>
    <numFmt numFmtId="167" formatCode="&quot;CHF.&quot;\ #,##0.00;[Red]&quot;CHF.&quot;\ \-#,##0.00"/>
    <numFmt numFmtId="168" formatCode="_ &quot;CHF.&quot;\ * #,##0_ ;_ &quot;CHF.&quot;\ * \-#,##0_ ;_ &quot;CHF.&quot;\ * &quot;-&quot;_ ;_ @_ "/>
    <numFmt numFmtId="169" formatCode="_ &quot;CHF.&quot;\ * #,##0.00_ ;_ &quot;CHF.&quot;\ * \-#,##0.00_ ;_ &quot;CHF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;[Red]0.00"/>
    <numFmt numFmtId="179" formatCode="00##"/>
    <numFmt numFmtId="180" formatCode="0##"/>
    <numFmt numFmtId="181" formatCode="h:mm"/>
    <numFmt numFmtId="182" formatCode="d/\ mmmm\ yyyy"/>
    <numFmt numFmtId="183" formatCode="yyyy"/>
    <numFmt numFmtId="184" formatCode="0.00_ ;[Red]\-0.00\ "/>
    <numFmt numFmtId="185" formatCode="0_ ;[Red]\-0\ "/>
    <numFmt numFmtId="186" formatCode="dd/hh/mm"/>
    <numFmt numFmtId="187" formatCode="hh/mm"/>
    <numFmt numFmtId="188" formatCode="0.0_ ;[Red]\-0.0\ "/>
    <numFmt numFmtId="189" formatCode="#,##0.00_ ;[Red]\-#,##0.00\ "/>
    <numFmt numFmtId="190" formatCode="#,##0.0"/>
    <numFmt numFmtId="191" formatCode="#,##0.0_ ;[Red]\-#,##0.0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d/m/yy"/>
    <numFmt numFmtId="196" formatCode="mm"/>
    <numFmt numFmtId="197" formatCode="mmm"/>
    <numFmt numFmtId="198" formatCode="mmmm"/>
    <numFmt numFmtId="199" formatCode="0.0%"/>
    <numFmt numFmtId="200" formatCode="0.00_ ;[Red]\-0.00\ &quot;Std.&quot;"/>
    <numFmt numFmtId="201" formatCode="0.00_ \ &quot;Std.&quot;;[Red]\-0.00\ &quot;Std.&quot;"/>
    <numFmt numFmtId="202" formatCode="0.00_ &quot;Std&quot;\ ;[Red]\-0.00\ &quot;Std.&quot;"/>
    <numFmt numFmtId="203" formatCode="00000"/>
    <numFmt numFmtId="204" formatCode="h:mm:ss"/>
    <numFmt numFmtId="205" formatCode="[h]:mm"/>
    <numFmt numFmtId="206" formatCode="d/m/yyyy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sz val="11"/>
      <color indexed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sz val="10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b/>
      <sz val="8"/>
      <name val="Tahoma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3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181" fontId="6" fillId="0" borderId="1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81" fontId="12" fillId="2" borderId="1" xfId="0" applyNumberFormat="1" applyFont="1" applyFill="1" applyBorder="1" applyAlignment="1" applyProtection="1">
      <alignment/>
      <protection locked="0"/>
    </xf>
    <xf numFmtId="181" fontId="12" fillId="2" borderId="2" xfId="0" applyNumberFormat="1" applyFont="1" applyFill="1" applyBorder="1" applyAlignment="1" applyProtection="1">
      <alignment/>
      <protection locked="0"/>
    </xf>
    <xf numFmtId="181" fontId="12" fillId="2" borderId="3" xfId="0" applyNumberFormat="1" applyFont="1" applyFill="1" applyBorder="1" applyAlignment="1" applyProtection="1">
      <alignment/>
      <protection locked="0"/>
    </xf>
    <xf numFmtId="181" fontId="12" fillId="2" borderId="1" xfId="0" applyNumberFormat="1" applyFont="1" applyFill="1" applyBorder="1" applyAlignment="1" applyProtection="1">
      <alignment/>
      <protection/>
    </xf>
    <xf numFmtId="188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184" fontId="6" fillId="3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right"/>
      <protection/>
    </xf>
    <xf numFmtId="178" fontId="6" fillId="0" borderId="0" xfId="0" applyNumberFormat="1" applyFont="1" applyFill="1" applyAlignment="1" applyProtection="1">
      <alignment/>
      <protection/>
    </xf>
    <xf numFmtId="178" fontId="7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center"/>
      <protection/>
    </xf>
    <xf numFmtId="183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6" fillId="0" borderId="4" xfId="0" applyNumberFormat="1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178" fontId="6" fillId="0" borderId="4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78" fontId="6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Alignment="1" applyProtection="1">
      <alignment horizontal="right"/>
      <protection/>
    </xf>
    <xf numFmtId="178" fontId="6" fillId="0" borderId="0" xfId="0" applyNumberFormat="1" applyFont="1" applyFill="1" applyBorder="1" applyAlignment="1" applyProtection="1">
      <alignment/>
      <protection/>
    </xf>
    <xf numFmtId="178" fontId="6" fillId="0" borderId="0" xfId="0" applyNumberFormat="1" applyFont="1" applyFill="1" applyAlignment="1" applyProtection="1">
      <alignment horizontal="right"/>
      <protection/>
    </xf>
    <xf numFmtId="188" fontId="7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right"/>
      <protection/>
    </xf>
    <xf numFmtId="178" fontId="6" fillId="0" borderId="0" xfId="0" applyNumberFormat="1" applyFont="1" applyFill="1" applyBorder="1" applyAlignment="1" applyProtection="1">
      <alignment horizontal="right"/>
      <protection/>
    </xf>
    <xf numFmtId="184" fontId="6" fillId="0" borderId="5" xfId="0" applyNumberFormat="1" applyFont="1" applyFill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/>
      <protection/>
    </xf>
    <xf numFmtId="201" fontId="6" fillId="0" borderId="0" xfId="0" applyNumberFormat="1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184" fontId="6" fillId="0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Fill="1" applyAlignment="1" applyProtection="1">
      <alignment horizontal="right"/>
      <protection/>
    </xf>
    <xf numFmtId="184" fontId="7" fillId="0" borderId="6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/>
      <protection/>
    </xf>
    <xf numFmtId="188" fontId="7" fillId="0" borderId="6" xfId="0" applyNumberFormat="1" applyFont="1" applyFill="1" applyBorder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4" fillId="0" borderId="1" xfId="0" applyNumberFormat="1" applyFont="1" applyFill="1" applyBorder="1" applyAlignment="1" applyProtection="1">
      <alignment horizontal="centerContinuous"/>
      <protection/>
    </xf>
    <xf numFmtId="0" fontId="4" fillId="0" borderId="3" xfId="0" applyFont="1" applyFill="1" applyBorder="1" applyAlignment="1" applyProtection="1">
      <alignment horizontal="centerContinuous"/>
      <protection/>
    </xf>
    <xf numFmtId="178" fontId="5" fillId="0" borderId="1" xfId="0" applyNumberFormat="1" applyFont="1" applyFill="1" applyBorder="1" applyAlignment="1" applyProtection="1">
      <alignment horizontal="center"/>
      <protection/>
    </xf>
    <xf numFmtId="178" fontId="5" fillId="0" borderId="2" xfId="0" applyNumberFormat="1" applyFont="1" applyFill="1" applyBorder="1" applyAlignment="1" applyProtection="1">
      <alignment horizontal="center"/>
      <protection/>
    </xf>
    <xf numFmtId="178" fontId="5" fillId="0" borderId="3" xfId="0" applyNumberFormat="1" applyFont="1" applyFill="1" applyBorder="1" applyAlignment="1" applyProtection="1">
      <alignment horizontal="center"/>
      <protection/>
    </xf>
    <xf numFmtId="49" fontId="6" fillId="0" borderId="1" xfId="0" applyNumberFormat="1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49" fontId="12" fillId="0" borderId="1" xfId="0" applyNumberFormat="1" applyFont="1" applyFill="1" applyBorder="1" applyAlignment="1" applyProtection="1">
      <alignment horizontal="center"/>
      <protection/>
    </xf>
    <xf numFmtId="0" fontId="12" fillId="2" borderId="3" xfId="0" applyFont="1" applyFill="1" applyBorder="1" applyAlignment="1" applyProtection="1">
      <alignment horizontal="center"/>
      <protection/>
    </xf>
    <xf numFmtId="49" fontId="12" fillId="2" borderId="1" xfId="0" applyNumberFormat="1" applyFont="1" applyFill="1" applyBorder="1" applyAlignment="1" applyProtection="1">
      <alignment horizontal="center"/>
      <protection/>
    </xf>
    <xf numFmtId="181" fontId="6" fillId="0" borderId="7" xfId="0" applyNumberFormat="1" applyFont="1" applyFill="1" applyBorder="1" applyAlignment="1" applyProtection="1">
      <alignment/>
      <protection locked="0"/>
    </xf>
    <xf numFmtId="181" fontId="6" fillId="0" borderId="8" xfId="0" applyNumberFormat="1" applyFont="1" applyFill="1" applyBorder="1" applyAlignment="1" applyProtection="1">
      <alignment/>
      <protection locked="0"/>
    </xf>
    <xf numFmtId="181" fontId="6" fillId="0" borderId="9" xfId="0" applyNumberFormat="1" applyFont="1" applyFill="1" applyBorder="1" applyAlignment="1" applyProtection="1">
      <alignment/>
      <protection locked="0"/>
    </xf>
    <xf numFmtId="181" fontId="6" fillId="0" borderId="10" xfId="0" applyNumberFormat="1" applyFont="1" applyFill="1" applyBorder="1" applyAlignment="1" applyProtection="1">
      <alignment/>
      <protection locked="0"/>
    </xf>
    <xf numFmtId="49" fontId="6" fillId="2" borderId="1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14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14" xfId="0" applyNumberFormat="1" applyFont="1" applyBorder="1" applyAlignment="1" applyProtection="1">
      <alignment/>
      <protection/>
    </xf>
    <xf numFmtId="2" fontId="10" fillId="0" borderId="20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81" fontId="10" fillId="0" borderId="14" xfId="0" applyNumberFormat="1" applyFont="1" applyBorder="1" applyAlignment="1" applyProtection="1">
      <alignment/>
      <protection/>
    </xf>
    <xf numFmtId="49" fontId="10" fillId="0" borderId="11" xfId="0" applyNumberFormat="1" applyFont="1" applyBorder="1" applyAlignment="1" applyProtection="1">
      <alignment/>
      <protection/>
    </xf>
    <xf numFmtId="0" fontId="10" fillId="0" borderId="5" xfId="0" applyFont="1" applyBorder="1" applyAlignment="1" applyProtection="1">
      <alignment/>
      <protection/>
    </xf>
    <xf numFmtId="2" fontId="10" fillId="0" borderId="5" xfId="0" applyNumberFormat="1" applyFont="1" applyBorder="1" applyAlignment="1" applyProtection="1">
      <alignment/>
      <protection/>
    </xf>
    <xf numFmtId="2" fontId="10" fillId="0" borderId="12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/>
      <protection/>
    </xf>
    <xf numFmtId="0" fontId="10" fillId="0" borderId="6" xfId="0" applyFont="1" applyBorder="1" applyAlignment="1" applyProtection="1">
      <alignment/>
      <protection/>
    </xf>
    <xf numFmtId="181" fontId="10" fillId="0" borderId="0" xfId="0" applyNumberFormat="1" applyFont="1" applyAlignment="1" applyProtection="1">
      <alignment/>
      <protection/>
    </xf>
    <xf numFmtId="49" fontId="4" fillId="0" borderId="13" xfId="0" applyNumberFormat="1" applyFont="1" applyBorder="1" applyAlignment="1" applyProtection="1">
      <alignment/>
      <protection/>
    </xf>
    <xf numFmtId="49" fontId="10" fillId="0" borderId="22" xfId="0" applyNumberFormat="1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2" fontId="10" fillId="0" borderId="4" xfId="0" applyNumberFormat="1" applyFont="1" applyBorder="1" applyAlignment="1" applyProtection="1">
      <alignment/>
      <protection/>
    </xf>
    <xf numFmtId="2" fontId="10" fillId="0" borderId="23" xfId="0" applyNumberFormat="1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2" fontId="10" fillId="3" borderId="0" xfId="0" applyNumberFormat="1" applyFont="1" applyFill="1" applyBorder="1" applyAlignment="1" applyProtection="1">
      <alignment/>
      <protection locked="0"/>
    </xf>
    <xf numFmtId="2" fontId="10" fillId="3" borderId="4" xfId="0" applyNumberFormat="1" applyFont="1" applyFill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88" fontId="6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Border="1" applyAlignment="1" applyProtection="1">
      <alignment/>
      <protection/>
    </xf>
    <xf numFmtId="1" fontId="6" fillId="3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alignment horizontal="left"/>
      <protection/>
    </xf>
    <xf numFmtId="49" fontId="6" fillId="3" borderId="0" xfId="0" applyNumberFormat="1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/>
      <protection locked="0"/>
    </xf>
    <xf numFmtId="0" fontId="1" fillId="4" borderId="0" xfId="0" applyFont="1" applyFill="1" applyAlignment="1">
      <alignment horizontal="center"/>
    </xf>
    <xf numFmtId="2" fontId="4" fillId="0" borderId="6" xfId="0" applyNumberFormat="1" applyFont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/>
      <protection/>
    </xf>
    <xf numFmtId="184" fontId="4" fillId="0" borderId="24" xfId="0" applyNumberFormat="1" applyFont="1" applyBorder="1" applyAlignment="1" applyProtection="1">
      <alignment/>
      <protection/>
    </xf>
    <xf numFmtId="0" fontId="0" fillId="4" borderId="0" xfId="0" applyFill="1" applyAlignment="1">
      <alignment/>
    </xf>
    <xf numFmtId="0" fontId="10" fillId="3" borderId="0" xfId="0" applyNumberFormat="1" applyFont="1" applyFill="1" applyBorder="1" applyAlignment="1" applyProtection="1">
      <alignment horizontal="right"/>
      <protection locked="0"/>
    </xf>
    <xf numFmtId="0" fontId="10" fillId="3" borderId="14" xfId="0" applyNumberFormat="1" applyFont="1" applyFill="1" applyBorder="1" applyAlignment="1" applyProtection="1">
      <alignment horizontal="right"/>
      <protection locked="0"/>
    </xf>
    <xf numFmtId="181" fontId="6" fillId="0" borderId="0" xfId="0" applyNumberFormat="1" applyFont="1" applyFill="1" applyAlignment="1" applyProtection="1">
      <alignment/>
      <protection/>
    </xf>
    <xf numFmtId="181" fontId="16" fillId="0" borderId="0" xfId="0" applyNumberFormat="1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1" fontId="10" fillId="0" borderId="2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left" wrapText="1" indent="15"/>
    </xf>
    <xf numFmtId="0" fontId="17" fillId="0" borderId="0" xfId="0" applyFont="1" applyAlignment="1">
      <alignment horizontal="left" wrapText="1" indent="15"/>
    </xf>
    <xf numFmtId="0" fontId="0" fillId="0" borderId="0" xfId="0" applyAlignment="1">
      <alignment horizontal="left" wrapText="1" indent="15"/>
    </xf>
    <xf numFmtId="0" fontId="0" fillId="0" borderId="0" xfId="0" applyAlignment="1">
      <alignment horizontal="left" vertical="center" wrapText="1" indent="15"/>
    </xf>
    <xf numFmtId="0" fontId="18" fillId="0" borderId="0" xfId="0" applyFont="1" applyAlignment="1">
      <alignment horizontal="left" wrapText="1" indent="15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2" fontId="10" fillId="0" borderId="25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05" fontId="6" fillId="0" borderId="26" xfId="0" applyNumberFormat="1" applyFont="1" applyFill="1" applyBorder="1" applyAlignment="1" applyProtection="1">
      <alignment/>
      <protection/>
    </xf>
    <xf numFmtId="2" fontId="6" fillId="0" borderId="27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178" fontId="6" fillId="0" borderId="17" xfId="0" applyNumberFormat="1" applyFont="1" applyFill="1" applyBorder="1" applyAlignment="1" applyProtection="1">
      <alignment/>
      <protection/>
    </xf>
    <xf numFmtId="205" fontId="6" fillId="0" borderId="28" xfId="0" applyNumberFormat="1" applyFont="1" applyFill="1" applyBorder="1" applyAlignment="1" applyProtection="1">
      <alignment/>
      <protection/>
    </xf>
    <xf numFmtId="2" fontId="6" fillId="0" borderId="29" xfId="0" applyNumberFormat="1" applyFont="1" applyFill="1" applyBorder="1" applyAlignment="1" applyProtection="1">
      <alignment/>
      <protection/>
    </xf>
    <xf numFmtId="205" fontId="6" fillId="0" borderId="30" xfId="0" applyNumberFormat="1" applyFont="1" applyFill="1" applyBorder="1" applyAlignment="1" applyProtection="1">
      <alignment/>
      <protection/>
    </xf>
    <xf numFmtId="2" fontId="6" fillId="0" borderId="7" xfId="0" applyNumberFormat="1" applyFont="1" applyFill="1" applyBorder="1" applyAlignment="1" applyProtection="1">
      <alignment/>
      <protection/>
    </xf>
    <xf numFmtId="205" fontId="6" fillId="0" borderId="31" xfId="0" applyNumberFormat="1" applyFont="1" applyFill="1" applyBorder="1" applyAlignment="1" applyProtection="1">
      <alignment/>
      <protection/>
    </xf>
    <xf numFmtId="2" fontId="6" fillId="0" borderId="32" xfId="0" applyNumberFormat="1" applyFont="1" applyFill="1" applyBorder="1" applyAlignment="1" applyProtection="1">
      <alignment/>
      <protection/>
    </xf>
    <xf numFmtId="187" fontId="6" fillId="0" borderId="18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178" fontId="6" fillId="0" borderId="0" xfId="0" applyNumberFormat="1" applyFont="1" applyFill="1" applyBorder="1" applyAlignment="1" applyProtection="1">
      <alignment horizontal="centerContinuous"/>
      <protection/>
    </xf>
    <xf numFmtId="178" fontId="7" fillId="0" borderId="14" xfId="0" applyNumberFormat="1" applyFont="1" applyFill="1" applyBorder="1" applyAlignment="1" applyProtection="1">
      <alignment horizontal="right"/>
      <protection/>
    </xf>
    <xf numFmtId="2" fontId="10" fillId="0" borderId="13" xfId="0" applyNumberFormat="1" applyFont="1" applyBorder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0" fillId="0" borderId="0" xfId="0" applyNumberFormat="1" applyFont="1" applyBorder="1" applyAlignment="1" applyProtection="1">
      <alignment horizontal="right"/>
      <protection/>
    </xf>
    <xf numFmtId="2" fontId="10" fillId="0" borderId="33" xfId="0" applyNumberFormat="1" applyFont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12" fillId="0" borderId="34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182" fontId="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/>
      <protection/>
    </xf>
    <xf numFmtId="181" fontId="0" fillId="0" borderId="4" xfId="0" applyNumberFormat="1" applyFont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181" fontId="12" fillId="0" borderId="1" xfId="0" applyNumberFormat="1" applyFont="1" applyFill="1" applyBorder="1" applyAlignment="1" applyProtection="1">
      <alignment/>
      <protection/>
    </xf>
    <xf numFmtId="181" fontId="12" fillId="0" borderId="7" xfId="0" applyNumberFormat="1" applyFont="1" applyFill="1" applyBorder="1" applyAlignment="1" applyProtection="1">
      <alignment/>
      <protection/>
    </xf>
    <xf numFmtId="181" fontId="6" fillId="0" borderId="35" xfId="0" applyNumberFormat="1" applyFont="1" applyFill="1" applyBorder="1" applyAlignment="1" applyProtection="1">
      <alignment/>
      <protection/>
    </xf>
    <xf numFmtId="181" fontId="6" fillId="0" borderId="36" xfId="0" applyNumberFormat="1" applyFont="1" applyFill="1" applyBorder="1" applyAlignment="1" applyProtection="1">
      <alignment/>
      <protection/>
    </xf>
    <xf numFmtId="205" fontId="6" fillId="0" borderId="37" xfId="0" applyNumberFormat="1" applyFont="1" applyFill="1" applyBorder="1" applyAlignment="1" applyProtection="1">
      <alignment/>
      <protection/>
    </xf>
    <xf numFmtId="2" fontId="6" fillId="0" borderId="36" xfId="0" applyNumberFormat="1" applyFont="1" applyFill="1" applyBorder="1" applyAlignment="1" applyProtection="1">
      <alignment/>
      <protection/>
    </xf>
    <xf numFmtId="0" fontId="6" fillId="0" borderId="38" xfId="0" applyNumberFormat="1" applyFont="1" applyFill="1" applyBorder="1" applyAlignment="1" applyProtection="1">
      <alignment/>
      <protection/>
    </xf>
    <xf numFmtId="205" fontId="6" fillId="0" borderId="39" xfId="0" applyNumberFormat="1" applyFont="1" applyFill="1" applyBorder="1" applyAlignment="1" applyProtection="1">
      <alignment/>
      <protection/>
    </xf>
    <xf numFmtId="178" fontId="5" fillId="0" borderId="39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178" fontId="4" fillId="3" borderId="30" xfId="0" applyNumberFormat="1" applyFont="1" applyFill="1" applyBorder="1" applyAlignment="1" applyProtection="1">
      <alignment horizontal="centerContinuous"/>
      <protection/>
    </xf>
    <xf numFmtId="178" fontId="4" fillId="3" borderId="28" xfId="0" applyNumberFormat="1" applyFont="1" applyFill="1" applyBorder="1" applyAlignment="1" applyProtection="1">
      <alignment horizontal="centerContinuous"/>
      <protection/>
    </xf>
    <xf numFmtId="178" fontId="4" fillId="3" borderId="26" xfId="0" applyNumberFormat="1" applyFont="1" applyFill="1" applyBorder="1" applyAlignment="1" applyProtection="1">
      <alignment horizontal="centerContinuous"/>
      <protection/>
    </xf>
    <xf numFmtId="178" fontId="4" fillId="3" borderId="38" xfId="0" applyNumberFormat="1" applyFont="1" applyFill="1" applyBorder="1" applyAlignment="1" applyProtection="1">
      <alignment horizontal="centerContinuous"/>
      <protection/>
    </xf>
    <xf numFmtId="49" fontId="6" fillId="0" borderId="17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2" fillId="2" borderId="40" xfId="0" applyNumberFormat="1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181" fontId="12" fillId="0" borderId="35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81" fontId="12" fillId="0" borderId="1" xfId="0" applyNumberFormat="1" applyFont="1" applyFill="1" applyBorder="1" applyAlignment="1" applyProtection="1">
      <alignment/>
      <protection locked="0"/>
    </xf>
    <xf numFmtId="181" fontId="12" fillId="0" borderId="2" xfId="0" applyNumberFormat="1" applyFont="1" applyFill="1" applyBorder="1" applyAlignment="1" applyProtection="1">
      <alignment/>
      <protection locked="0"/>
    </xf>
    <xf numFmtId="181" fontId="12" fillId="0" borderId="3" xfId="0" applyNumberFormat="1" applyFont="1" applyFill="1" applyBorder="1" applyAlignment="1" applyProtection="1">
      <alignment/>
      <protection locked="0"/>
    </xf>
    <xf numFmtId="184" fontId="12" fillId="0" borderId="35" xfId="0" applyNumberFormat="1" applyFont="1" applyFill="1" applyBorder="1" applyAlignment="1" applyProtection="1">
      <alignment/>
      <protection/>
    </xf>
    <xf numFmtId="181" fontId="12" fillId="0" borderId="41" xfId="0" applyNumberFormat="1" applyFont="1" applyFill="1" applyBorder="1" applyAlignment="1" applyProtection="1">
      <alignment/>
      <protection locked="0"/>
    </xf>
    <xf numFmtId="181" fontId="12" fillId="0" borderId="5" xfId="0" applyNumberFormat="1" applyFont="1" applyFill="1" applyBorder="1" applyAlignment="1" applyProtection="1">
      <alignment/>
      <protection locked="0"/>
    </xf>
    <xf numFmtId="181" fontId="12" fillId="0" borderId="42" xfId="0" applyNumberFormat="1" applyFont="1" applyFill="1" applyBorder="1" applyAlignment="1" applyProtection="1">
      <alignment/>
      <protection locked="0"/>
    </xf>
    <xf numFmtId="181" fontId="12" fillId="0" borderId="40" xfId="0" applyNumberFormat="1" applyFont="1" applyFill="1" applyBorder="1" applyAlignment="1" applyProtection="1">
      <alignment/>
      <protection locked="0"/>
    </xf>
    <xf numFmtId="181" fontId="12" fillId="0" borderId="7" xfId="0" applyNumberFormat="1" applyFont="1" applyFill="1" applyBorder="1" applyAlignment="1" applyProtection="1">
      <alignment/>
      <protection locked="0"/>
    </xf>
    <xf numFmtId="181" fontId="12" fillId="0" borderId="8" xfId="0" applyNumberFormat="1" applyFont="1" applyFill="1" applyBorder="1" applyAlignment="1" applyProtection="1">
      <alignment/>
      <protection locked="0"/>
    </xf>
    <xf numFmtId="181" fontId="12" fillId="0" borderId="10" xfId="0" applyNumberFormat="1" applyFont="1" applyFill="1" applyBorder="1" applyAlignment="1" applyProtection="1">
      <alignment/>
      <protection locked="0"/>
    </xf>
    <xf numFmtId="181" fontId="12" fillId="0" borderId="9" xfId="0" applyNumberFormat="1" applyFont="1" applyFill="1" applyBorder="1" applyAlignment="1" applyProtection="1">
      <alignment/>
      <protection locked="0"/>
    </xf>
    <xf numFmtId="181" fontId="12" fillId="0" borderId="36" xfId="0" applyNumberFormat="1" applyFont="1" applyFill="1" applyBorder="1" applyAlignment="1" applyProtection="1">
      <alignment/>
      <protection/>
    </xf>
    <xf numFmtId="181" fontId="12" fillId="0" borderId="6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184" fontId="4" fillId="0" borderId="6" xfId="0" applyNumberFormat="1" applyFont="1" applyBorder="1" applyAlignment="1" applyProtection="1">
      <alignment horizontal="right"/>
      <protection/>
    </xf>
    <xf numFmtId="205" fontId="12" fillId="0" borderId="39" xfId="0" applyNumberFormat="1" applyFont="1" applyFill="1" applyBorder="1" applyAlignment="1" applyProtection="1">
      <alignment/>
      <protection/>
    </xf>
    <xf numFmtId="181" fontId="12" fillId="0" borderId="34" xfId="0" applyNumberFormat="1" applyFont="1" applyFill="1" applyBorder="1" applyAlignment="1" applyProtection="1">
      <alignment/>
      <protection locked="0"/>
    </xf>
    <xf numFmtId="0" fontId="4" fillId="0" borderId="43" xfId="0" applyFont="1" applyBorder="1" applyAlignment="1">
      <alignment horizontal="right"/>
    </xf>
    <xf numFmtId="0" fontId="0" fillId="0" borderId="14" xfId="0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10" fillId="3" borderId="45" xfId="0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5" fontId="10" fillId="0" borderId="15" xfId="0" applyNumberFormat="1" applyFont="1" applyBorder="1" applyAlignment="1">
      <alignment horizontal="right"/>
    </xf>
    <xf numFmtId="205" fontId="24" fillId="0" borderId="0" xfId="0" applyNumberFormat="1" applyFont="1" applyAlignment="1">
      <alignment/>
    </xf>
    <xf numFmtId="181" fontId="12" fillId="2" borderId="46" xfId="0" applyNumberFormat="1" applyFont="1" applyFill="1" applyBorder="1" applyAlignment="1" applyProtection="1">
      <alignment/>
      <protection locked="0"/>
    </xf>
    <xf numFmtId="181" fontId="12" fillId="2" borderId="47" xfId="0" applyNumberFormat="1" applyFont="1" applyFill="1" applyBorder="1" applyAlignment="1" applyProtection="1">
      <alignment/>
      <protection locked="0"/>
    </xf>
    <xf numFmtId="181" fontId="25" fillId="3" borderId="1" xfId="0" applyNumberFormat="1" applyFont="1" applyFill="1" applyBorder="1" applyAlignment="1" applyProtection="1">
      <alignment/>
      <protection locked="0"/>
    </xf>
    <xf numFmtId="181" fontId="25" fillId="3" borderId="47" xfId="0" applyNumberFormat="1" applyFont="1" applyFill="1" applyBorder="1" applyAlignment="1" applyProtection="1">
      <alignment/>
      <protection locked="0"/>
    </xf>
    <xf numFmtId="181" fontId="25" fillId="3" borderId="3" xfId="0" applyNumberFormat="1" applyFont="1" applyFill="1" applyBorder="1" applyAlignment="1" applyProtection="1">
      <alignment/>
      <protection locked="0"/>
    </xf>
    <xf numFmtId="49" fontId="25" fillId="2" borderId="1" xfId="0" applyNumberFormat="1" applyFont="1" applyFill="1" applyBorder="1" applyAlignment="1" applyProtection="1">
      <alignment horizontal="center"/>
      <protection/>
    </xf>
    <xf numFmtId="0" fontId="25" fillId="2" borderId="3" xfId="0" applyFont="1" applyFill="1" applyBorder="1" applyAlignment="1" applyProtection="1">
      <alignment horizontal="center"/>
      <protection/>
    </xf>
    <xf numFmtId="181" fontId="25" fillId="2" borderId="1" xfId="0" applyNumberFormat="1" applyFont="1" applyFill="1" applyBorder="1" applyAlignment="1" applyProtection="1">
      <alignment/>
      <protection locked="0"/>
    </xf>
    <xf numFmtId="181" fontId="25" fillId="2" borderId="3" xfId="0" applyNumberFormat="1" applyFont="1" applyFill="1" applyBorder="1" applyAlignment="1" applyProtection="1">
      <alignment/>
      <protection locked="0"/>
    </xf>
    <xf numFmtId="181" fontId="25" fillId="0" borderId="1" xfId="0" applyNumberFormat="1" applyFont="1" applyFill="1" applyBorder="1" applyAlignment="1" applyProtection="1">
      <alignment/>
      <protection/>
    </xf>
    <xf numFmtId="49" fontId="25" fillId="0" borderId="1" xfId="0" applyNumberFormat="1" applyFont="1" applyFill="1" applyBorder="1" applyAlignment="1" applyProtection="1">
      <alignment horizontal="center"/>
      <protection/>
    </xf>
    <xf numFmtId="181" fontId="25" fillId="3" borderId="2" xfId="0" applyNumberFormat="1" applyFont="1" applyFill="1" applyBorder="1" applyAlignment="1" applyProtection="1">
      <alignment/>
      <protection locked="0"/>
    </xf>
    <xf numFmtId="181" fontId="25" fillId="0" borderId="35" xfId="0" applyNumberFormat="1" applyFont="1" applyFill="1" applyBorder="1" applyAlignment="1" applyProtection="1">
      <alignment/>
      <protection/>
    </xf>
    <xf numFmtId="205" fontId="25" fillId="0" borderId="39" xfId="0" applyNumberFormat="1" applyFont="1" applyFill="1" applyBorder="1" applyAlignment="1" applyProtection="1">
      <alignment/>
      <protection/>
    </xf>
    <xf numFmtId="181" fontId="25" fillId="2" borderId="1" xfId="0" applyNumberFormat="1" applyFont="1" applyFill="1" applyBorder="1" applyAlignment="1" applyProtection="1">
      <alignment/>
      <protection/>
    </xf>
    <xf numFmtId="0" fontId="25" fillId="0" borderId="3" xfId="0" applyFont="1" applyFill="1" applyBorder="1" applyAlignment="1" applyProtection="1">
      <alignment horizontal="center"/>
      <protection/>
    </xf>
    <xf numFmtId="181" fontId="25" fillId="2" borderId="35" xfId="0" applyNumberFormat="1" applyFont="1" applyFill="1" applyBorder="1" applyAlignment="1" applyProtection="1">
      <alignment/>
      <protection/>
    </xf>
    <xf numFmtId="205" fontId="25" fillId="2" borderId="39" xfId="0" applyNumberFormat="1" applyFont="1" applyFill="1" applyBorder="1" applyAlignment="1" applyProtection="1">
      <alignment/>
      <protection/>
    </xf>
    <xf numFmtId="181" fontId="12" fillId="2" borderId="35" xfId="0" applyNumberFormat="1" applyFont="1" applyFill="1" applyBorder="1" applyAlignment="1" applyProtection="1">
      <alignment/>
      <protection/>
    </xf>
    <xf numFmtId="181" fontId="12" fillId="2" borderId="7" xfId="0" applyNumberFormat="1" applyFont="1" applyFill="1" applyBorder="1" applyAlignment="1" applyProtection="1">
      <alignment/>
      <protection/>
    </xf>
    <xf numFmtId="181" fontId="6" fillId="2" borderId="36" xfId="0" applyNumberFormat="1" applyFont="1" applyFill="1" applyBorder="1" applyAlignment="1" applyProtection="1">
      <alignment/>
      <protection/>
    </xf>
    <xf numFmtId="205" fontId="6" fillId="2" borderId="10" xfId="0" applyNumberFormat="1" applyFont="1" applyFill="1" applyBorder="1" applyAlignment="1" applyProtection="1">
      <alignment/>
      <protection/>
    </xf>
    <xf numFmtId="181" fontId="25" fillId="0" borderId="7" xfId="0" applyNumberFormat="1" applyFont="1" applyFill="1" applyBorder="1" applyAlignment="1" applyProtection="1">
      <alignment/>
      <protection locked="0"/>
    </xf>
    <xf numFmtId="181" fontId="25" fillId="0" borderId="9" xfId="0" applyNumberFormat="1" applyFont="1" applyFill="1" applyBorder="1" applyAlignment="1" applyProtection="1">
      <alignment/>
      <protection locked="0"/>
    </xf>
    <xf numFmtId="181" fontId="25" fillId="0" borderId="6" xfId="0" applyNumberFormat="1" applyFont="1" applyFill="1" applyBorder="1" applyAlignment="1" applyProtection="1">
      <alignment/>
      <protection locked="0"/>
    </xf>
    <xf numFmtId="181" fontId="25" fillId="3" borderId="46" xfId="0" applyNumberFormat="1" applyFont="1" applyFill="1" applyBorder="1" applyAlignment="1" applyProtection="1">
      <alignment/>
      <protection locked="0"/>
    </xf>
    <xf numFmtId="181" fontId="12" fillId="0" borderId="47" xfId="0" applyNumberFormat="1" applyFont="1" applyFill="1" applyBorder="1" applyAlignment="1" applyProtection="1">
      <alignment/>
      <protection locked="0"/>
    </xf>
    <xf numFmtId="2" fontId="10" fillId="3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/>
    </xf>
    <xf numFmtId="49" fontId="12" fillId="0" borderId="7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181" fontId="12" fillId="0" borderId="6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25" fillId="2" borderId="2" xfId="0" applyNumberFormat="1" applyFont="1" applyFill="1" applyBorder="1" applyAlignment="1" applyProtection="1">
      <alignment/>
      <protection locked="0"/>
    </xf>
    <xf numFmtId="0" fontId="6" fillId="0" borderId="3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Alignment="1" applyProtection="1">
      <alignment/>
      <protection/>
    </xf>
    <xf numFmtId="181" fontId="16" fillId="2" borderId="0" xfId="0" applyNumberFormat="1" applyFont="1" applyFill="1" applyAlignment="1" applyProtection="1">
      <alignment/>
      <protection/>
    </xf>
    <xf numFmtId="46" fontId="6" fillId="0" borderId="0" xfId="0" applyNumberFormat="1" applyFont="1" applyFill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206" fontId="6" fillId="3" borderId="0" xfId="0" applyNumberFormat="1" applyFont="1" applyFill="1" applyBorder="1" applyAlignment="1" applyProtection="1">
      <alignment horizontal="left" vertical="center"/>
      <protection locked="0"/>
    </xf>
    <xf numFmtId="178" fontId="6" fillId="0" borderId="0" xfId="0" applyNumberFormat="1" applyFont="1" applyFill="1" applyAlignment="1" applyProtection="1">
      <alignment vertical="center"/>
      <protection/>
    </xf>
    <xf numFmtId="178" fontId="30" fillId="0" borderId="0" xfId="0" applyNumberFormat="1" applyFont="1" applyFill="1" applyBorder="1" applyAlignment="1" applyProtection="1">
      <alignment horizontal="left" vertical="center"/>
      <protection/>
    </xf>
    <xf numFmtId="178" fontId="6" fillId="3" borderId="0" xfId="0" applyNumberFormat="1" applyFont="1" applyFill="1" applyBorder="1" applyAlignment="1" applyProtection="1">
      <alignment vertical="center"/>
      <protection/>
    </xf>
    <xf numFmtId="178" fontId="3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178" fontId="6" fillId="3" borderId="0" xfId="0" applyNumberFormat="1" applyFont="1" applyFill="1" applyAlignment="1" applyProtection="1">
      <alignment vertical="center"/>
      <protection/>
    </xf>
    <xf numFmtId="0" fontId="10" fillId="3" borderId="14" xfId="0" applyFont="1" applyFill="1" applyBorder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 indent="15"/>
    </xf>
    <xf numFmtId="0" fontId="4" fillId="0" borderId="0" xfId="0" applyFont="1" applyAlignment="1">
      <alignment horizontal="left" vertical="center" wrapText="1"/>
    </xf>
    <xf numFmtId="0" fontId="0" fillId="3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82" fontId="6" fillId="3" borderId="0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178" fontId="6" fillId="3" borderId="0" xfId="0" applyNumberFormat="1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4" fillId="3" borderId="16" xfId="0" applyNumberFormat="1" applyFont="1" applyFill="1" applyBorder="1" applyAlignment="1" applyProtection="1">
      <alignment horizontal="center" vertical="center" wrapText="1"/>
      <protection/>
    </xf>
    <xf numFmtId="0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/>
    </xf>
    <xf numFmtId="0" fontId="4" fillId="2" borderId="42" xfId="0" applyNumberFormat="1" applyFont="1" applyFill="1" applyBorder="1" applyAlignment="1" applyProtection="1">
      <alignment horizontal="center" wrapText="1"/>
      <protection/>
    </xf>
    <xf numFmtId="0" fontId="0" fillId="2" borderId="49" xfId="0" applyNumberFormat="1" applyFill="1" applyBorder="1" applyAlignment="1">
      <alignment horizontal="center" wrapText="1"/>
    </xf>
    <xf numFmtId="0" fontId="4" fillId="0" borderId="42" xfId="0" applyFont="1" applyFill="1" applyBorder="1" applyAlignment="1" applyProtection="1">
      <alignment horizontal="center" wrapText="1"/>
      <protection/>
    </xf>
    <xf numFmtId="0" fontId="4" fillId="0" borderId="49" xfId="0" applyFont="1" applyFill="1" applyBorder="1" applyAlignment="1" applyProtection="1">
      <alignment horizontal="center" wrapText="1"/>
      <protection/>
    </xf>
    <xf numFmtId="0" fontId="4" fillId="0" borderId="40" xfId="0" applyFont="1" applyFill="1" applyBorder="1" applyAlignment="1" applyProtection="1">
      <alignment horizontal="center" wrapText="1"/>
      <protection/>
    </xf>
    <xf numFmtId="0" fontId="4" fillId="0" borderId="50" xfId="0" applyFont="1" applyFill="1" applyBorder="1" applyAlignment="1" applyProtection="1">
      <alignment horizontal="center" wrapText="1"/>
      <protection/>
    </xf>
    <xf numFmtId="0" fontId="4" fillId="0" borderId="51" xfId="0" applyFont="1" applyFill="1" applyBorder="1" applyAlignment="1" applyProtection="1">
      <alignment horizontal="center" wrapText="1"/>
      <protection/>
    </xf>
    <xf numFmtId="0" fontId="4" fillId="0" borderId="52" xfId="0" applyFont="1" applyFill="1" applyBorder="1" applyAlignment="1" applyProtection="1">
      <alignment horizontal="center" wrapText="1"/>
      <protection/>
    </xf>
    <xf numFmtId="178" fontId="4" fillId="3" borderId="16" xfId="0" applyNumberFormat="1" applyFont="1" applyFill="1" applyBorder="1" applyAlignment="1" applyProtection="1">
      <alignment horizontal="center"/>
      <protection/>
    </xf>
    <xf numFmtId="178" fontId="4" fillId="3" borderId="17" xfId="0" applyNumberFormat="1" applyFont="1" applyFill="1" applyBorder="1" applyAlignment="1" applyProtection="1">
      <alignment horizontal="center"/>
      <protection/>
    </xf>
    <xf numFmtId="178" fontId="4" fillId="3" borderId="18" xfId="0" applyNumberFormat="1" applyFont="1" applyFill="1" applyBorder="1" applyAlignment="1" applyProtection="1">
      <alignment horizontal="center"/>
      <protection/>
    </xf>
    <xf numFmtId="178" fontId="4" fillId="0" borderId="40" xfId="0" applyNumberFormat="1" applyFont="1" applyFill="1" applyBorder="1" applyAlignment="1" applyProtection="1">
      <alignment horizontal="center"/>
      <protection/>
    </xf>
    <xf numFmtId="178" fontId="4" fillId="0" borderId="50" xfId="0" applyNumberFormat="1" applyFont="1" applyFill="1" applyBorder="1" applyAlignment="1" applyProtection="1">
      <alignment horizontal="center"/>
      <protection/>
    </xf>
    <xf numFmtId="178" fontId="4" fillId="0" borderId="42" xfId="0" applyNumberFormat="1" applyFont="1" applyFill="1" applyBorder="1" applyAlignment="1" applyProtection="1">
      <alignment horizontal="center"/>
      <protection/>
    </xf>
    <xf numFmtId="178" fontId="4" fillId="0" borderId="49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82" fontId="6" fillId="0" borderId="0" xfId="0" applyNumberFormat="1" applyFont="1" applyFill="1" applyBorder="1" applyAlignment="1" applyProtection="1">
      <alignment horizontal="left"/>
      <protection/>
    </xf>
    <xf numFmtId="14" fontId="6" fillId="3" borderId="53" xfId="0" applyNumberFormat="1" applyFont="1" applyFill="1" applyBorder="1" applyAlignment="1" applyProtection="1">
      <alignment horizontal="center"/>
      <protection/>
    </xf>
    <xf numFmtId="14" fontId="6" fillId="3" borderId="43" xfId="0" applyNumberFormat="1" applyFont="1" applyFill="1" applyBorder="1" applyAlignment="1" applyProtection="1">
      <alignment horizontal="center"/>
      <protection/>
    </xf>
    <xf numFmtId="178" fontId="6" fillId="0" borderId="0" xfId="0" applyNumberFormat="1" applyFont="1" applyFill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178" fontId="28" fillId="0" borderId="42" xfId="0" applyNumberFormat="1" applyFont="1" applyFill="1" applyBorder="1" applyAlignment="1" applyProtection="1">
      <alignment horizontal="center" wrapText="1"/>
      <protection/>
    </xf>
    <xf numFmtId="0" fontId="29" fillId="0" borderId="54" xfId="0" applyFont="1" applyBorder="1" applyAlignment="1">
      <alignment horizontal="center" wrapText="1"/>
    </xf>
    <xf numFmtId="0" fontId="4" fillId="3" borderId="53" xfId="0" applyNumberFormat="1" applyFont="1" applyFill="1" applyBorder="1" applyAlignment="1" applyProtection="1">
      <alignment horizontal="center" vertical="center" wrapText="1"/>
      <protection/>
    </xf>
    <xf numFmtId="0" fontId="4" fillId="3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FFFFFF"/>
      </font>
      <border/>
    </dxf>
    <dxf>
      <font>
        <color rgb="FF000000"/>
      </font>
      <border/>
    </dxf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421875" style="126" customWidth="1"/>
    <col min="2" max="2" width="103.421875" style="126" customWidth="1"/>
    <col min="3" max="16384" width="11.421875" style="3" customWidth="1"/>
  </cols>
  <sheetData>
    <row r="1" ht="12.75">
      <c r="B1" s="129" t="s">
        <v>72</v>
      </c>
    </row>
    <row r="3" spans="1:2" ht="12.75">
      <c r="A3" s="257"/>
      <c r="B3" s="257"/>
    </row>
    <row r="4" ht="12.75">
      <c r="B4" s="123"/>
    </row>
    <row r="5" ht="12.75">
      <c r="B5" s="123"/>
    </row>
    <row r="6" spans="1:2" ht="12.75">
      <c r="A6" s="257"/>
      <c r="B6" s="257"/>
    </row>
    <row r="7" ht="12.75">
      <c r="B7" s="123"/>
    </row>
    <row r="8" ht="12.75">
      <c r="B8" s="127"/>
    </row>
    <row r="9" spans="1:2" ht="12.75">
      <c r="A9" s="257"/>
      <c r="B9" s="257"/>
    </row>
    <row r="10" spans="1:2" ht="12.75" customHeight="1">
      <c r="A10" s="128"/>
      <c r="B10" s="124"/>
    </row>
    <row r="11" spans="1:2" ht="12.75">
      <c r="A11" s="257"/>
      <c r="B11" s="257"/>
    </row>
    <row r="12" ht="12.75">
      <c r="B12" s="123"/>
    </row>
    <row r="13" ht="12.75">
      <c r="B13" s="123"/>
    </row>
    <row r="14" spans="1:2" ht="12.75">
      <c r="A14" s="257"/>
      <c r="B14" s="257"/>
    </row>
    <row r="15" ht="12.75">
      <c r="B15" s="123"/>
    </row>
    <row r="16" spans="1:2" ht="12.75" customHeight="1">
      <c r="A16" s="259"/>
      <c r="B16" s="259"/>
    </row>
    <row r="17" ht="12.75">
      <c r="B17" s="123"/>
    </row>
    <row r="18" ht="12.75">
      <c r="B18" s="124"/>
    </row>
    <row r="19" spans="1:2" ht="12.75">
      <c r="A19" s="257"/>
      <c r="B19" s="257"/>
    </row>
    <row r="20" ht="12.75">
      <c r="B20" s="124"/>
    </row>
    <row r="21" spans="1:2" ht="12.75">
      <c r="A21" s="257"/>
      <c r="B21" s="257"/>
    </row>
    <row r="22" ht="12.75">
      <c r="B22" s="124"/>
    </row>
    <row r="23" spans="1:2" ht="12.75">
      <c r="A23" s="257"/>
      <c r="B23" s="257"/>
    </row>
    <row r="24" ht="12.75">
      <c r="B24" s="124"/>
    </row>
    <row r="25" spans="1:2" ht="12.75">
      <c r="A25" s="257"/>
      <c r="B25" s="257"/>
    </row>
    <row r="26" ht="12.75">
      <c r="B26" s="123"/>
    </row>
    <row r="27" ht="12.75">
      <c r="B27" s="123"/>
    </row>
    <row r="28" spans="1:2" ht="12.75" customHeight="1">
      <c r="A28" s="258"/>
      <c r="B28" s="258"/>
    </row>
    <row r="29" ht="12.75">
      <c r="B29" s="125"/>
    </row>
    <row r="30" ht="12.75">
      <c r="B30" s="124"/>
    </row>
    <row r="31" spans="1:2" ht="12.75">
      <c r="A31" s="257"/>
      <c r="B31" s="257"/>
    </row>
    <row r="32" ht="12.75">
      <c r="B32" s="125"/>
    </row>
    <row r="33" ht="12.75">
      <c r="B33" s="124"/>
    </row>
    <row r="34" spans="1:2" ht="12.75">
      <c r="A34" s="257"/>
      <c r="B34" s="257"/>
    </row>
    <row r="35" ht="12.75">
      <c r="B35" s="125"/>
    </row>
    <row r="36" ht="12.75">
      <c r="B36" s="124"/>
    </row>
    <row r="37" spans="1:2" ht="12.75">
      <c r="A37" s="257"/>
      <c r="B37" s="257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 password="CC4A" sheet="1" objects="1" scenarios="1"/>
  <mergeCells count="14">
    <mergeCell ref="A3:B3"/>
    <mergeCell ref="A6:B6"/>
    <mergeCell ref="A9:B9"/>
    <mergeCell ref="A11:B11"/>
    <mergeCell ref="A14:B14"/>
    <mergeCell ref="A16:B16"/>
    <mergeCell ref="A19:B19"/>
    <mergeCell ref="A31:B31"/>
    <mergeCell ref="A34:B34"/>
    <mergeCell ref="A37:B37"/>
    <mergeCell ref="A21:B21"/>
    <mergeCell ref="A23:B23"/>
    <mergeCell ref="A25:B25"/>
    <mergeCell ref="A28:B28"/>
  </mergeCells>
  <printOptions/>
  <pageMargins left="0.77" right="0.75" top="1" bottom="1" header="0.4921259845" footer="0.4921259845"/>
  <pageSetup horizontalDpi="600" verticalDpi="600" orientation="portrait" paperSize="9" r:id="rId3"/>
  <legacyDrawing r:id="rId2"/>
  <oleObjects>
    <oleObject progId="Dokument" shapeId="21946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Jahresübersicht!J8</f>
        <v>0</v>
      </c>
    </row>
    <row r="7" spans="2:3" ht="15">
      <c r="B7" s="17" t="s">
        <v>43</v>
      </c>
      <c r="C7" s="105">
        <f>Jahresübersicht!J9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Jahresübersicht!J13</f>
        <v>0</v>
      </c>
      <c r="K9" s="35" t="s">
        <v>69</v>
      </c>
      <c r="L9" s="12">
        <f>SUM(O22:O52)*24</f>
        <v>0</v>
      </c>
      <c r="M9" s="12">
        <f>Juli2006!N9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Jahresübersicht!J25*C6/100</f>
        <v>0</v>
      </c>
      <c r="D10" s="34"/>
      <c r="F10" s="35" t="s">
        <v>113</v>
      </c>
      <c r="G10" s="31">
        <f>Juli2006!G14</f>
        <v>0</v>
      </c>
      <c r="K10" s="35" t="s">
        <v>55</v>
      </c>
      <c r="L10" s="12">
        <f>SUM(P22:P52)*24</f>
        <v>0</v>
      </c>
      <c r="M10" s="12">
        <f>Juli2006!N10</f>
        <v>0</v>
      </c>
      <c r="N10" s="36">
        <f t="shared" si="0"/>
        <v>0</v>
      </c>
    </row>
    <row r="11" spans="2:15" ht="15">
      <c r="B11" s="17" t="s">
        <v>65</v>
      </c>
      <c r="C11" s="31">
        <f>(SUM(K22:K52)*24)+G15+L17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Juli2006!N11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Juli2006!N12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Juli2006!C14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Juli2006!N13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Juli2006!N14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Juli2006!N15</f>
        <v>0</v>
      </c>
      <c r="N15" s="36">
        <f t="shared" si="0"/>
        <v>0</v>
      </c>
    </row>
    <row r="16" spans="2:14" ht="15">
      <c r="B16" s="17"/>
      <c r="D16" s="34"/>
      <c r="K16" s="35" t="str">
        <f>Januar2006!J16</f>
        <v>sonstige Absenzen</v>
      </c>
      <c r="L16" s="12">
        <f>SUM(V22:V52)*24</f>
        <v>0</v>
      </c>
      <c r="M16" s="12">
        <f>Juli2006!N16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66" t="s">
        <v>137</v>
      </c>
      <c r="O19" s="267"/>
      <c r="P19" s="267"/>
      <c r="Q19" s="267"/>
      <c r="R19" s="267"/>
      <c r="S19" s="267"/>
      <c r="T19" s="267"/>
      <c r="U19" s="267"/>
      <c r="V19" s="268"/>
    </row>
    <row r="20" spans="1:23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K16</f>
        <v>sonstige Absenzen</v>
      </c>
      <c r="W20" s="194"/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ht="16.5" customHeight="1">
      <c r="A22" s="60" t="s">
        <v>5</v>
      </c>
      <c r="B22" s="59" t="s">
        <v>14</v>
      </c>
      <c r="C22" s="8"/>
      <c r="D22" s="9"/>
      <c r="E22" s="9"/>
      <c r="F22" s="10"/>
      <c r="G22" s="8"/>
      <c r="H22" s="9"/>
      <c r="I22" s="9"/>
      <c r="J22" s="10"/>
      <c r="K22" s="11">
        <f aca="true" t="shared" si="1" ref="K22:K52">SUM((F22-C22),(J22-G22))-SUM((E22-D22),(I22-H22))</f>
        <v>0</v>
      </c>
      <c r="L22" s="161"/>
      <c r="M22" s="221">
        <f>IF(ISERROR(Juli2006!M52),K22-L22+SUM(N22:V22),Juli2006!M52+K22-L22+SUM(N22:V22))</f>
        <v>0</v>
      </c>
      <c r="N22" s="8"/>
      <c r="O22" s="8"/>
      <c r="P22" s="209"/>
      <c r="Q22" s="10"/>
      <c r="R22" s="10"/>
      <c r="S22" s="10"/>
      <c r="T22" s="10"/>
      <c r="U22" s="10"/>
      <c r="V22" s="10"/>
      <c r="W22" s="119">
        <f aca="true" t="shared" si="2" ref="W22:W49">IF(F22="",D22,F22)</f>
        <v>0</v>
      </c>
    </row>
    <row r="23" spans="1:23" ht="16.5" customHeight="1">
      <c r="A23" s="56" t="s">
        <v>7</v>
      </c>
      <c r="B23" s="57" t="s">
        <v>16</v>
      </c>
      <c r="C23" s="210"/>
      <c r="D23" s="219"/>
      <c r="E23" s="219"/>
      <c r="F23" s="212"/>
      <c r="G23" s="210"/>
      <c r="H23" s="219"/>
      <c r="I23" s="219"/>
      <c r="J23" s="212"/>
      <c r="K23" s="4">
        <f t="shared" si="1"/>
        <v>0</v>
      </c>
      <c r="L23" s="161">
        <f>Jahresübersicht!$J$26/(Jahresübersicht!$J$24*24)</f>
        <v>0</v>
      </c>
      <c r="M23" s="221">
        <f aca="true" t="shared" si="3" ref="M23:M32">M22+K23-L23+SUM(N23:V23)</f>
        <v>0</v>
      </c>
      <c r="N23" s="210"/>
      <c r="O23" s="210"/>
      <c r="P23" s="211"/>
      <c r="Q23" s="212"/>
      <c r="R23" s="212"/>
      <c r="S23" s="212"/>
      <c r="T23" s="212"/>
      <c r="U23" s="212"/>
      <c r="V23" s="212"/>
      <c r="W23" s="119">
        <f t="shared" si="2"/>
        <v>0</v>
      </c>
    </row>
    <row r="24" spans="1:23" ht="16.5" customHeight="1">
      <c r="A24" s="65" t="s">
        <v>9</v>
      </c>
      <c r="B24" s="57" t="s">
        <v>18</v>
      </c>
      <c r="C24" s="210"/>
      <c r="D24" s="219"/>
      <c r="E24" s="219"/>
      <c r="F24" s="212"/>
      <c r="G24" s="210"/>
      <c r="H24" s="219"/>
      <c r="I24" s="219"/>
      <c r="J24" s="212"/>
      <c r="K24" s="4">
        <f t="shared" si="1"/>
        <v>0</v>
      </c>
      <c r="L24" s="161">
        <f>Jahresübersicht!$J$26/(Jahresübersicht!$J$24*24)</f>
        <v>0</v>
      </c>
      <c r="M24" s="221">
        <f t="shared" si="3"/>
        <v>0</v>
      </c>
      <c r="N24" s="210"/>
      <c r="O24" s="210"/>
      <c r="P24" s="211"/>
      <c r="Q24" s="212"/>
      <c r="R24" s="212"/>
      <c r="S24" s="212"/>
      <c r="T24" s="212"/>
      <c r="U24" s="212"/>
      <c r="V24" s="212"/>
      <c r="W24" s="119">
        <f t="shared" si="2"/>
        <v>0</v>
      </c>
    </row>
    <row r="25" spans="1:23" ht="16.5" customHeight="1">
      <c r="A25" s="56" t="s">
        <v>11</v>
      </c>
      <c r="B25" s="57" t="s">
        <v>6</v>
      </c>
      <c r="C25" s="210"/>
      <c r="D25" s="219"/>
      <c r="E25" s="219"/>
      <c r="F25" s="212"/>
      <c r="G25" s="210"/>
      <c r="H25" s="219"/>
      <c r="I25" s="219"/>
      <c r="J25" s="212"/>
      <c r="K25" s="4">
        <f t="shared" si="1"/>
        <v>0</v>
      </c>
      <c r="L25" s="161">
        <f>Jahresübersicht!$J$26/(Jahresübersicht!$J$24*24)</f>
        <v>0</v>
      </c>
      <c r="M25" s="221">
        <f t="shared" si="3"/>
        <v>0</v>
      </c>
      <c r="N25" s="210"/>
      <c r="O25" s="210"/>
      <c r="P25" s="211"/>
      <c r="Q25" s="212"/>
      <c r="R25" s="212"/>
      <c r="S25" s="212"/>
      <c r="T25" s="212"/>
      <c r="U25" s="212"/>
      <c r="V25" s="212"/>
      <c r="W25" s="119">
        <f t="shared" si="2"/>
        <v>0</v>
      </c>
    </row>
    <row r="26" spans="1:23" ht="16.5" customHeight="1">
      <c r="A26" s="60" t="s">
        <v>13</v>
      </c>
      <c r="B26" s="103" t="s">
        <v>8</v>
      </c>
      <c r="C26" s="8"/>
      <c r="D26" s="9"/>
      <c r="E26" s="9"/>
      <c r="F26" s="10"/>
      <c r="G26" s="8"/>
      <c r="H26" s="9"/>
      <c r="I26" s="9"/>
      <c r="J26" s="10"/>
      <c r="K26" s="159">
        <f t="shared" si="1"/>
        <v>0</v>
      </c>
      <c r="M26" s="221">
        <f t="shared" si="3"/>
        <v>0</v>
      </c>
      <c r="N26" s="8"/>
      <c r="O26" s="8"/>
      <c r="P26" s="209"/>
      <c r="Q26" s="10"/>
      <c r="R26" s="10"/>
      <c r="S26" s="10"/>
      <c r="T26" s="10"/>
      <c r="U26" s="10"/>
      <c r="V26" s="10"/>
      <c r="W26" s="119">
        <f t="shared" si="2"/>
        <v>0</v>
      </c>
    </row>
    <row r="27" spans="1:23" ht="16.5" customHeight="1">
      <c r="A27" s="58" t="s">
        <v>15</v>
      </c>
      <c r="B27" s="103" t="s">
        <v>10</v>
      </c>
      <c r="C27" s="8"/>
      <c r="D27" s="9"/>
      <c r="E27" s="9"/>
      <c r="F27" s="10"/>
      <c r="G27" s="8"/>
      <c r="H27" s="9"/>
      <c r="I27" s="9"/>
      <c r="J27" s="10"/>
      <c r="K27" s="159">
        <f t="shared" si="1"/>
        <v>0</v>
      </c>
      <c r="L27" s="161"/>
      <c r="M27" s="221">
        <f t="shared" si="3"/>
        <v>0</v>
      </c>
      <c r="N27" s="8"/>
      <c r="O27" s="8"/>
      <c r="P27" s="209"/>
      <c r="Q27" s="10"/>
      <c r="R27" s="10"/>
      <c r="S27" s="10"/>
      <c r="T27" s="10"/>
      <c r="U27" s="10"/>
      <c r="V27" s="10"/>
      <c r="W27" s="119">
        <f t="shared" si="2"/>
        <v>0</v>
      </c>
    </row>
    <row r="28" spans="1:23" s="179" customFormat="1" ht="16.5" customHeight="1">
      <c r="A28" s="213" t="s">
        <v>17</v>
      </c>
      <c r="B28" s="214" t="s">
        <v>12</v>
      </c>
      <c r="C28" s="210"/>
      <c r="D28" s="219"/>
      <c r="E28" s="219"/>
      <c r="F28" s="212"/>
      <c r="G28" s="210"/>
      <c r="H28" s="219"/>
      <c r="I28" s="219"/>
      <c r="J28" s="212"/>
      <c r="K28" s="217">
        <f t="shared" si="1"/>
        <v>0</v>
      </c>
      <c r="L28" s="161">
        <f>Jahresübersicht!$J$26/(Jahresübersicht!$J$24*24)</f>
        <v>0</v>
      </c>
      <c r="M28" s="221">
        <f t="shared" si="3"/>
        <v>0</v>
      </c>
      <c r="N28" s="210"/>
      <c r="O28" s="210"/>
      <c r="P28" s="211"/>
      <c r="Q28" s="212"/>
      <c r="R28" s="212"/>
      <c r="S28" s="212"/>
      <c r="T28" s="212"/>
      <c r="U28" s="212"/>
      <c r="V28" s="212"/>
      <c r="W28" s="119">
        <f t="shared" si="2"/>
        <v>0</v>
      </c>
    </row>
    <row r="29" spans="1:23" s="179" customFormat="1" ht="16.5" customHeight="1">
      <c r="A29" s="213" t="s">
        <v>19</v>
      </c>
      <c r="B29" s="214" t="s">
        <v>14</v>
      </c>
      <c r="C29" s="210"/>
      <c r="D29" s="219"/>
      <c r="E29" s="219"/>
      <c r="F29" s="212"/>
      <c r="G29" s="210"/>
      <c r="H29" s="219"/>
      <c r="I29" s="219"/>
      <c r="J29" s="212"/>
      <c r="K29" s="4">
        <f t="shared" si="1"/>
        <v>0</v>
      </c>
      <c r="L29" s="161">
        <f>Jahresübersicht!$J$26/(Jahresübersicht!$J$24*24)</f>
        <v>0</v>
      </c>
      <c r="M29" s="221">
        <f t="shared" si="3"/>
        <v>0</v>
      </c>
      <c r="N29" s="210"/>
      <c r="O29" s="210"/>
      <c r="P29" s="211"/>
      <c r="Q29" s="212"/>
      <c r="R29" s="212"/>
      <c r="S29" s="212"/>
      <c r="T29" s="212"/>
      <c r="U29" s="212"/>
      <c r="V29" s="212"/>
      <c r="W29" s="119">
        <f t="shared" si="2"/>
        <v>0</v>
      </c>
    </row>
    <row r="30" spans="1:23" ht="16.5" customHeight="1">
      <c r="A30" s="56" t="s">
        <v>20</v>
      </c>
      <c r="B30" s="57" t="s">
        <v>16</v>
      </c>
      <c r="C30" s="210"/>
      <c r="D30" s="219"/>
      <c r="E30" s="219"/>
      <c r="F30" s="212"/>
      <c r="G30" s="210"/>
      <c r="H30" s="219"/>
      <c r="I30" s="219"/>
      <c r="J30" s="212"/>
      <c r="K30" s="4">
        <f t="shared" si="1"/>
        <v>0</v>
      </c>
      <c r="L30" s="161">
        <f>Jahresübersicht!$J$26/(Jahresübersicht!$J$24*24)</f>
        <v>0</v>
      </c>
      <c r="M30" s="221">
        <f t="shared" si="3"/>
        <v>0</v>
      </c>
      <c r="N30" s="210"/>
      <c r="O30" s="210"/>
      <c r="P30" s="211"/>
      <c r="Q30" s="212"/>
      <c r="R30" s="212"/>
      <c r="S30" s="212"/>
      <c r="T30" s="212"/>
      <c r="U30" s="212"/>
      <c r="V30" s="212"/>
      <c r="W30" s="119">
        <f t="shared" si="2"/>
        <v>0</v>
      </c>
    </row>
    <row r="31" spans="1:23" ht="16.5" customHeight="1">
      <c r="A31" s="65" t="s">
        <v>21</v>
      </c>
      <c r="B31" s="57" t="s">
        <v>18</v>
      </c>
      <c r="C31" s="210"/>
      <c r="D31" s="219"/>
      <c r="E31" s="219"/>
      <c r="F31" s="212"/>
      <c r="G31" s="210"/>
      <c r="H31" s="219"/>
      <c r="I31" s="219"/>
      <c r="J31" s="212"/>
      <c r="K31" s="4">
        <f t="shared" si="1"/>
        <v>0</v>
      </c>
      <c r="L31" s="161">
        <f>Jahresübersicht!$J$26/(Jahresübersicht!$J$24*24)</f>
        <v>0</v>
      </c>
      <c r="M31" s="221">
        <f t="shared" si="3"/>
        <v>0</v>
      </c>
      <c r="N31" s="210"/>
      <c r="O31" s="210"/>
      <c r="P31" s="211"/>
      <c r="Q31" s="212"/>
      <c r="R31" s="212"/>
      <c r="S31" s="212"/>
      <c r="T31" s="212"/>
      <c r="U31" s="212"/>
      <c r="V31" s="212"/>
      <c r="W31" s="119">
        <f t="shared" si="2"/>
        <v>0</v>
      </c>
    </row>
    <row r="32" spans="1:23" ht="16.5" customHeight="1">
      <c r="A32" s="56" t="s">
        <v>22</v>
      </c>
      <c r="B32" s="57" t="s">
        <v>6</v>
      </c>
      <c r="C32" s="210"/>
      <c r="D32" s="219"/>
      <c r="E32" s="219"/>
      <c r="F32" s="212"/>
      <c r="G32" s="210"/>
      <c r="H32" s="219"/>
      <c r="I32" s="219"/>
      <c r="J32" s="212"/>
      <c r="K32" s="4">
        <f t="shared" si="1"/>
        <v>0</v>
      </c>
      <c r="L32" s="161">
        <f>Jahresübersicht!$J$26/(Jahresübersicht!$J$24*24)</f>
        <v>0</v>
      </c>
      <c r="M32" s="221">
        <f t="shared" si="3"/>
        <v>0</v>
      </c>
      <c r="N32" s="210"/>
      <c r="O32" s="210"/>
      <c r="P32" s="211"/>
      <c r="Q32" s="212"/>
      <c r="R32" s="212"/>
      <c r="S32" s="212"/>
      <c r="T32" s="212"/>
      <c r="U32" s="212"/>
      <c r="V32" s="212"/>
      <c r="W32" s="119">
        <f t="shared" si="2"/>
        <v>0</v>
      </c>
    </row>
    <row r="33" spans="1:23" ht="16.5" customHeight="1">
      <c r="A33" s="60" t="s">
        <v>23</v>
      </c>
      <c r="B33" s="103" t="s">
        <v>8</v>
      </c>
      <c r="C33" s="8"/>
      <c r="D33" s="9"/>
      <c r="E33" s="9"/>
      <c r="F33" s="10"/>
      <c r="G33" s="8"/>
      <c r="H33" s="9"/>
      <c r="I33" s="9"/>
      <c r="J33" s="10"/>
      <c r="K33" s="159">
        <f t="shared" si="1"/>
        <v>0</v>
      </c>
      <c r="M33" s="221">
        <f aca="true" t="shared" si="4" ref="M33:M52">M32+K33-L33+SUM(N33:V33)</f>
        <v>0</v>
      </c>
      <c r="N33" s="8"/>
      <c r="O33" s="8"/>
      <c r="P33" s="209"/>
      <c r="Q33" s="10"/>
      <c r="R33" s="10"/>
      <c r="S33" s="10"/>
      <c r="T33" s="10"/>
      <c r="U33" s="10"/>
      <c r="V33" s="10"/>
      <c r="W33" s="119">
        <f t="shared" si="2"/>
        <v>0</v>
      </c>
    </row>
    <row r="34" spans="1:23" ht="16.5" customHeight="1">
      <c r="A34" s="58" t="s">
        <v>24</v>
      </c>
      <c r="B34" s="103" t="s">
        <v>10</v>
      </c>
      <c r="C34" s="8"/>
      <c r="D34" s="9"/>
      <c r="E34" s="9"/>
      <c r="F34" s="10"/>
      <c r="G34" s="8"/>
      <c r="H34" s="9"/>
      <c r="I34" s="9"/>
      <c r="J34" s="10"/>
      <c r="K34" s="159">
        <f t="shared" si="1"/>
        <v>0</v>
      </c>
      <c r="L34" s="161"/>
      <c r="M34" s="221">
        <f t="shared" si="4"/>
        <v>0</v>
      </c>
      <c r="N34" s="8"/>
      <c r="O34" s="8"/>
      <c r="P34" s="209"/>
      <c r="Q34" s="10"/>
      <c r="R34" s="10"/>
      <c r="S34" s="10"/>
      <c r="T34" s="10"/>
      <c r="U34" s="10"/>
      <c r="V34" s="10"/>
      <c r="W34" s="119">
        <f t="shared" si="2"/>
        <v>0</v>
      </c>
    </row>
    <row r="35" spans="1:23" s="179" customFormat="1" ht="16.5" customHeight="1">
      <c r="A35" s="213" t="s">
        <v>25</v>
      </c>
      <c r="B35" s="214" t="s">
        <v>12</v>
      </c>
      <c r="C35" s="210"/>
      <c r="D35" s="219"/>
      <c r="E35" s="219"/>
      <c r="F35" s="212"/>
      <c r="G35" s="210"/>
      <c r="H35" s="219"/>
      <c r="I35" s="219"/>
      <c r="J35" s="212"/>
      <c r="K35" s="217">
        <f t="shared" si="1"/>
        <v>0</v>
      </c>
      <c r="L35" s="161">
        <f>Jahresübersicht!$J$26/(Jahresübersicht!$J$24*24)</f>
        <v>0</v>
      </c>
      <c r="M35" s="221">
        <f t="shared" si="4"/>
        <v>0</v>
      </c>
      <c r="N35" s="210"/>
      <c r="O35" s="210"/>
      <c r="P35" s="211"/>
      <c r="Q35" s="212"/>
      <c r="R35" s="212"/>
      <c r="S35" s="212"/>
      <c r="T35" s="212"/>
      <c r="U35" s="212"/>
      <c r="V35" s="212"/>
      <c r="W35" s="119">
        <f t="shared" si="2"/>
        <v>0</v>
      </c>
    </row>
    <row r="36" spans="1:23" s="179" customFormat="1" ht="16.5" customHeight="1">
      <c r="A36" s="213" t="s">
        <v>26</v>
      </c>
      <c r="B36" s="214" t="s">
        <v>14</v>
      </c>
      <c r="C36" s="210"/>
      <c r="D36" s="219"/>
      <c r="E36" s="219"/>
      <c r="F36" s="212"/>
      <c r="G36" s="210"/>
      <c r="H36" s="219"/>
      <c r="I36" s="219"/>
      <c r="J36" s="212"/>
      <c r="K36" s="4">
        <f t="shared" si="1"/>
        <v>0</v>
      </c>
      <c r="L36" s="161">
        <f>Jahresübersicht!$J$26/(Jahresübersicht!$J$24*24)</f>
        <v>0</v>
      </c>
      <c r="M36" s="221">
        <f t="shared" si="4"/>
        <v>0</v>
      </c>
      <c r="N36" s="210"/>
      <c r="O36" s="210"/>
      <c r="P36" s="211"/>
      <c r="Q36" s="212"/>
      <c r="R36" s="212"/>
      <c r="S36" s="212"/>
      <c r="T36" s="212"/>
      <c r="U36" s="212"/>
      <c r="V36" s="212"/>
      <c r="W36" s="119">
        <f t="shared" si="2"/>
        <v>0</v>
      </c>
    </row>
    <row r="37" spans="1:23" ht="16.5" customHeight="1">
      <c r="A37" s="56" t="s">
        <v>27</v>
      </c>
      <c r="B37" s="57" t="s">
        <v>16</v>
      </c>
      <c r="C37" s="210"/>
      <c r="D37" s="219"/>
      <c r="E37" s="219"/>
      <c r="F37" s="212"/>
      <c r="G37" s="210"/>
      <c r="H37" s="219"/>
      <c r="I37" s="219"/>
      <c r="J37" s="212"/>
      <c r="K37" s="4">
        <f t="shared" si="1"/>
        <v>0</v>
      </c>
      <c r="L37" s="161">
        <f>Jahresübersicht!$J$26/(Jahresübersicht!$J$24*24)</f>
        <v>0</v>
      </c>
      <c r="M37" s="221">
        <f t="shared" si="4"/>
        <v>0</v>
      </c>
      <c r="N37" s="210"/>
      <c r="O37" s="210"/>
      <c r="P37" s="211"/>
      <c r="Q37" s="212"/>
      <c r="R37" s="212"/>
      <c r="S37" s="212"/>
      <c r="T37" s="212"/>
      <c r="U37" s="212"/>
      <c r="V37" s="212"/>
      <c r="W37" s="119">
        <f t="shared" si="2"/>
        <v>0</v>
      </c>
    </row>
    <row r="38" spans="1:23" ht="16.5" customHeight="1">
      <c r="A38" s="65" t="s">
        <v>28</v>
      </c>
      <c r="B38" s="57" t="s">
        <v>18</v>
      </c>
      <c r="C38" s="210"/>
      <c r="D38" s="219"/>
      <c r="E38" s="219"/>
      <c r="F38" s="212"/>
      <c r="G38" s="210"/>
      <c r="H38" s="219"/>
      <c r="I38" s="219"/>
      <c r="J38" s="212"/>
      <c r="K38" s="4">
        <f t="shared" si="1"/>
        <v>0</v>
      </c>
      <c r="L38" s="161">
        <f>Jahresübersicht!$J$26/(Jahresübersicht!$J$24*24)</f>
        <v>0</v>
      </c>
      <c r="M38" s="221">
        <f t="shared" si="4"/>
        <v>0</v>
      </c>
      <c r="N38" s="210"/>
      <c r="O38" s="210"/>
      <c r="P38" s="211"/>
      <c r="Q38" s="212"/>
      <c r="R38" s="212"/>
      <c r="S38" s="212"/>
      <c r="T38" s="212"/>
      <c r="U38" s="212"/>
      <c r="V38" s="212"/>
      <c r="W38" s="119">
        <f t="shared" si="2"/>
        <v>0</v>
      </c>
    </row>
    <row r="39" spans="1:23" ht="16.5" customHeight="1">
      <c r="A39" s="56" t="s">
        <v>29</v>
      </c>
      <c r="B39" s="57" t="s">
        <v>6</v>
      </c>
      <c r="C39" s="210"/>
      <c r="D39" s="219"/>
      <c r="E39" s="219"/>
      <c r="F39" s="212"/>
      <c r="G39" s="210"/>
      <c r="H39" s="219"/>
      <c r="I39" s="219"/>
      <c r="J39" s="212"/>
      <c r="K39" s="4">
        <f t="shared" si="1"/>
        <v>0</v>
      </c>
      <c r="L39" s="161">
        <f>Jahresübersicht!$J$26/(Jahresübersicht!$J$24*24)</f>
        <v>0</v>
      </c>
      <c r="M39" s="221">
        <f t="shared" si="4"/>
        <v>0</v>
      </c>
      <c r="N39" s="210"/>
      <c r="O39" s="210"/>
      <c r="P39" s="211"/>
      <c r="Q39" s="212"/>
      <c r="R39" s="212"/>
      <c r="S39" s="212"/>
      <c r="T39" s="212"/>
      <c r="U39" s="212"/>
      <c r="V39" s="212"/>
      <c r="W39" s="119">
        <f t="shared" si="2"/>
        <v>0</v>
      </c>
    </row>
    <row r="40" spans="1:23" ht="16.5" customHeight="1">
      <c r="A40" s="60" t="s">
        <v>30</v>
      </c>
      <c r="B40" s="103" t="s">
        <v>8</v>
      </c>
      <c r="C40" s="8"/>
      <c r="D40" s="9"/>
      <c r="E40" s="9"/>
      <c r="F40" s="10"/>
      <c r="G40" s="8"/>
      <c r="H40" s="9"/>
      <c r="I40" s="9"/>
      <c r="J40" s="10"/>
      <c r="K40" s="159">
        <f t="shared" si="1"/>
        <v>0</v>
      </c>
      <c r="M40" s="221">
        <f t="shared" si="4"/>
        <v>0</v>
      </c>
      <c r="N40" s="8"/>
      <c r="O40" s="8"/>
      <c r="P40" s="209"/>
      <c r="Q40" s="10"/>
      <c r="R40" s="10"/>
      <c r="S40" s="10"/>
      <c r="T40" s="10"/>
      <c r="U40" s="10"/>
      <c r="V40" s="10"/>
      <c r="W40" s="119">
        <f t="shared" si="2"/>
        <v>0</v>
      </c>
    </row>
    <row r="41" spans="1:23" ht="16.5" customHeight="1">
      <c r="A41" s="58" t="s">
        <v>31</v>
      </c>
      <c r="B41" s="103" t="s">
        <v>10</v>
      </c>
      <c r="C41" s="8"/>
      <c r="D41" s="9"/>
      <c r="E41" s="9"/>
      <c r="F41" s="10"/>
      <c r="G41" s="8"/>
      <c r="H41" s="9"/>
      <c r="I41" s="9"/>
      <c r="J41" s="10"/>
      <c r="K41" s="159">
        <f t="shared" si="1"/>
        <v>0</v>
      </c>
      <c r="L41" s="161"/>
      <c r="M41" s="221">
        <f t="shared" si="4"/>
        <v>0</v>
      </c>
      <c r="N41" s="8"/>
      <c r="O41" s="8"/>
      <c r="P41" s="209"/>
      <c r="Q41" s="10"/>
      <c r="R41" s="10"/>
      <c r="S41" s="10"/>
      <c r="T41" s="10"/>
      <c r="U41" s="10"/>
      <c r="V41" s="10"/>
      <c r="W41" s="119">
        <f t="shared" si="2"/>
        <v>0</v>
      </c>
    </row>
    <row r="42" spans="1:23" s="179" customFormat="1" ht="16.5" customHeight="1">
      <c r="A42" s="213" t="s">
        <v>32</v>
      </c>
      <c r="B42" s="214" t="s">
        <v>12</v>
      </c>
      <c r="C42" s="210"/>
      <c r="D42" s="219"/>
      <c r="E42" s="219"/>
      <c r="F42" s="212"/>
      <c r="G42" s="210"/>
      <c r="H42" s="219"/>
      <c r="I42" s="219"/>
      <c r="J42" s="212"/>
      <c r="K42" s="217">
        <f t="shared" si="1"/>
        <v>0</v>
      </c>
      <c r="L42" s="161">
        <f>Jahresübersicht!$J$26/(Jahresübersicht!$J$24*24)</f>
        <v>0</v>
      </c>
      <c r="M42" s="221">
        <f t="shared" si="4"/>
        <v>0</v>
      </c>
      <c r="N42" s="210"/>
      <c r="O42" s="210"/>
      <c r="P42" s="211"/>
      <c r="Q42" s="212"/>
      <c r="R42" s="212"/>
      <c r="S42" s="212"/>
      <c r="T42" s="212"/>
      <c r="U42" s="212"/>
      <c r="V42" s="212"/>
      <c r="W42" s="119">
        <f t="shared" si="2"/>
        <v>0</v>
      </c>
    </row>
    <row r="43" spans="1:23" s="179" customFormat="1" ht="16.5" customHeight="1">
      <c r="A43" s="213" t="s">
        <v>33</v>
      </c>
      <c r="B43" s="214" t="s">
        <v>14</v>
      </c>
      <c r="C43" s="210"/>
      <c r="D43" s="219"/>
      <c r="E43" s="219"/>
      <c r="F43" s="212"/>
      <c r="G43" s="210"/>
      <c r="H43" s="219"/>
      <c r="I43" s="219"/>
      <c r="J43" s="212"/>
      <c r="K43" s="4">
        <f t="shared" si="1"/>
        <v>0</v>
      </c>
      <c r="L43" s="161">
        <f>Jahresübersicht!$J$26/(Jahresübersicht!$J$24*24)</f>
        <v>0</v>
      </c>
      <c r="M43" s="221">
        <f t="shared" si="4"/>
        <v>0</v>
      </c>
      <c r="N43" s="210"/>
      <c r="O43" s="210"/>
      <c r="P43" s="211"/>
      <c r="Q43" s="212"/>
      <c r="R43" s="212"/>
      <c r="S43" s="212"/>
      <c r="T43" s="212"/>
      <c r="U43" s="212"/>
      <c r="V43" s="212"/>
      <c r="W43" s="119">
        <f t="shared" si="2"/>
        <v>0</v>
      </c>
    </row>
    <row r="44" spans="1:23" ht="16.5" customHeight="1">
      <c r="A44" s="56" t="s">
        <v>34</v>
      </c>
      <c r="B44" s="57" t="s">
        <v>16</v>
      </c>
      <c r="C44" s="210"/>
      <c r="D44" s="219"/>
      <c r="E44" s="219"/>
      <c r="F44" s="212"/>
      <c r="G44" s="210"/>
      <c r="H44" s="219"/>
      <c r="I44" s="219"/>
      <c r="J44" s="212"/>
      <c r="K44" s="4">
        <f t="shared" si="1"/>
        <v>0</v>
      </c>
      <c r="L44" s="161">
        <f>Jahresübersicht!$J$26/(Jahresübersicht!$J$24*24)</f>
        <v>0</v>
      </c>
      <c r="M44" s="221">
        <f t="shared" si="4"/>
        <v>0</v>
      </c>
      <c r="N44" s="210"/>
      <c r="O44" s="210"/>
      <c r="P44" s="211"/>
      <c r="Q44" s="212"/>
      <c r="R44" s="212"/>
      <c r="S44" s="212"/>
      <c r="T44" s="212"/>
      <c r="U44" s="212"/>
      <c r="V44" s="212"/>
      <c r="W44" s="119">
        <f t="shared" si="2"/>
        <v>0</v>
      </c>
    </row>
    <row r="45" spans="1:23" ht="16.5" customHeight="1">
      <c r="A45" s="65" t="s">
        <v>35</v>
      </c>
      <c r="B45" s="57" t="s">
        <v>18</v>
      </c>
      <c r="C45" s="210"/>
      <c r="D45" s="219"/>
      <c r="E45" s="219"/>
      <c r="F45" s="212"/>
      <c r="G45" s="210"/>
      <c r="H45" s="219"/>
      <c r="I45" s="219"/>
      <c r="J45" s="212"/>
      <c r="K45" s="4">
        <f t="shared" si="1"/>
        <v>0</v>
      </c>
      <c r="L45" s="161">
        <f>Jahresübersicht!$J$26/(Jahresübersicht!$J$24*24)</f>
        <v>0</v>
      </c>
      <c r="M45" s="221">
        <f t="shared" si="4"/>
        <v>0</v>
      </c>
      <c r="N45" s="210"/>
      <c r="O45" s="210"/>
      <c r="P45" s="211"/>
      <c r="Q45" s="212"/>
      <c r="R45" s="212"/>
      <c r="S45" s="212"/>
      <c r="T45" s="212"/>
      <c r="U45" s="212"/>
      <c r="V45" s="212"/>
      <c r="W45" s="119">
        <f t="shared" si="2"/>
        <v>0</v>
      </c>
    </row>
    <row r="46" spans="1:23" ht="16.5" customHeight="1">
      <c r="A46" s="56" t="s">
        <v>36</v>
      </c>
      <c r="B46" s="57" t="s">
        <v>6</v>
      </c>
      <c r="C46" s="210"/>
      <c r="D46" s="219"/>
      <c r="E46" s="219"/>
      <c r="F46" s="212"/>
      <c r="G46" s="210"/>
      <c r="H46" s="219"/>
      <c r="I46" s="219"/>
      <c r="J46" s="212"/>
      <c r="K46" s="4">
        <f t="shared" si="1"/>
        <v>0</v>
      </c>
      <c r="L46" s="161">
        <f>Jahresübersicht!$J$26/(Jahresübersicht!$J$24*24)</f>
        <v>0</v>
      </c>
      <c r="M46" s="221">
        <f t="shared" si="4"/>
        <v>0</v>
      </c>
      <c r="N46" s="210"/>
      <c r="O46" s="210"/>
      <c r="P46" s="211"/>
      <c r="Q46" s="212"/>
      <c r="R46" s="212"/>
      <c r="S46" s="212"/>
      <c r="T46" s="212"/>
      <c r="U46" s="212"/>
      <c r="V46" s="212"/>
      <c r="W46" s="119">
        <f t="shared" si="2"/>
        <v>0</v>
      </c>
    </row>
    <row r="47" spans="1:23" ht="16.5" customHeight="1">
      <c r="A47" s="60" t="s">
        <v>37</v>
      </c>
      <c r="B47" s="103" t="s">
        <v>8</v>
      </c>
      <c r="C47" s="8"/>
      <c r="D47" s="9"/>
      <c r="E47" s="9"/>
      <c r="F47" s="10"/>
      <c r="G47" s="8"/>
      <c r="H47" s="9"/>
      <c r="I47" s="9"/>
      <c r="J47" s="10"/>
      <c r="K47" s="159">
        <f t="shared" si="1"/>
        <v>0</v>
      </c>
      <c r="M47" s="221">
        <f t="shared" si="4"/>
        <v>0</v>
      </c>
      <c r="N47" s="8"/>
      <c r="O47" s="8"/>
      <c r="P47" s="209"/>
      <c r="Q47" s="10"/>
      <c r="R47" s="10"/>
      <c r="S47" s="10"/>
      <c r="T47" s="10"/>
      <c r="U47" s="10"/>
      <c r="V47" s="10"/>
      <c r="W47" s="119">
        <f t="shared" si="2"/>
        <v>0</v>
      </c>
    </row>
    <row r="48" spans="1:23" ht="16.5" customHeight="1">
      <c r="A48" s="58" t="s">
        <v>38</v>
      </c>
      <c r="B48" s="103" t="s">
        <v>10</v>
      </c>
      <c r="C48" s="8"/>
      <c r="D48" s="9"/>
      <c r="E48" s="9"/>
      <c r="F48" s="10"/>
      <c r="G48" s="8"/>
      <c r="H48" s="9"/>
      <c r="I48" s="9"/>
      <c r="J48" s="10"/>
      <c r="K48" s="159">
        <f t="shared" si="1"/>
        <v>0</v>
      </c>
      <c r="L48" s="161"/>
      <c r="M48" s="221">
        <f t="shared" si="4"/>
        <v>0</v>
      </c>
      <c r="N48" s="8"/>
      <c r="O48" s="8"/>
      <c r="P48" s="209"/>
      <c r="Q48" s="10"/>
      <c r="R48" s="10"/>
      <c r="S48" s="10"/>
      <c r="T48" s="10"/>
      <c r="U48" s="10"/>
      <c r="V48" s="10"/>
      <c r="W48" s="119">
        <f t="shared" si="2"/>
        <v>0</v>
      </c>
    </row>
    <row r="49" spans="1:23" s="179" customFormat="1" ht="16.5" customHeight="1">
      <c r="A49" s="213" t="s">
        <v>39</v>
      </c>
      <c r="B49" s="214" t="s">
        <v>12</v>
      </c>
      <c r="C49" s="210"/>
      <c r="D49" s="219"/>
      <c r="E49" s="219"/>
      <c r="F49" s="212"/>
      <c r="G49" s="210"/>
      <c r="H49" s="219"/>
      <c r="I49" s="219"/>
      <c r="J49" s="212"/>
      <c r="K49" s="217">
        <f t="shared" si="1"/>
        <v>0</v>
      </c>
      <c r="L49" s="161">
        <f>Jahresübersicht!$J$26/(Jahresübersicht!$J$24*24)</f>
        <v>0</v>
      </c>
      <c r="M49" s="221">
        <f t="shared" si="4"/>
        <v>0</v>
      </c>
      <c r="N49" s="210"/>
      <c r="O49" s="210"/>
      <c r="P49" s="211"/>
      <c r="Q49" s="212"/>
      <c r="R49" s="212"/>
      <c r="S49" s="212"/>
      <c r="T49" s="212"/>
      <c r="U49" s="212"/>
      <c r="V49" s="212"/>
      <c r="W49" s="119">
        <f t="shared" si="2"/>
        <v>0</v>
      </c>
    </row>
    <row r="50" spans="1:23" s="179" customFormat="1" ht="16.5" customHeight="1">
      <c r="A50" s="213" t="s">
        <v>40</v>
      </c>
      <c r="B50" s="214" t="s">
        <v>14</v>
      </c>
      <c r="C50" s="210"/>
      <c r="D50" s="219"/>
      <c r="E50" s="219"/>
      <c r="F50" s="212"/>
      <c r="G50" s="210"/>
      <c r="H50" s="219"/>
      <c r="I50" s="219"/>
      <c r="J50" s="212"/>
      <c r="K50" s="4">
        <f t="shared" si="1"/>
        <v>0</v>
      </c>
      <c r="L50" s="161">
        <f>Jahresübersicht!$J$26/(Jahresübersicht!$J$24*24)</f>
        <v>0</v>
      </c>
      <c r="M50" s="221">
        <f t="shared" si="4"/>
        <v>0</v>
      </c>
      <c r="N50" s="210"/>
      <c r="O50" s="210"/>
      <c r="P50" s="211"/>
      <c r="Q50" s="212"/>
      <c r="R50" s="212"/>
      <c r="S50" s="212"/>
      <c r="T50" s="212"/>
      <c r="U50" s="212"/>
      <c r="V50" s="212"/>
      <c r="W50" s="119"/>
    </row>
    <row r="51" spans="1:23" ht="16.5" customHeight="1">
      <c r="A51" s="56" t="s">
        <v>41</v>
      </c>
      <c r="B51" s="57" t="s">
        <v>16</v>
      </c>
      <c r="C51" s="210"/>
      <c r="D51" s="219"/>
      <c r="E51" s="219"/>
      <c r="F51" s="212"/>
      <c r="G51" s="210"/>
      <c r="H51" s="219"/>
      <c r="I51" s="219"/>
      <c r="J51" s="212"/>
      <c r="K51" s="4">
        <f t="shared" si="1"/>
        <v>0</v>
      </c>
      <c r="L51" s="161">
        <f>Jahresübersicht!$J$26/(Jahresübersicht!$J$24*24)</f>
        <v>0</v>
      </c>
      <c r="M51" s="221">
        <f t="shared" si="4"/>
        <v>0</v>
      </c>
      <c r="N51" s="210"/>
      <c r="O51" s="210"/>
      <c r="P51" s="211"/>
      <c r="Q51" s="212"/>
      <c r="R51" s="212"/>
      <c r="S51" s="212"/>
      <c r="T51" s="212"/>
      <c r="U51" s="212"/>
      <c r="V51" s="212"/>
      <c r="W51" s="119"/>
    </row>
    <row r="52" spans="1:23" ht="16.5" customHeight="1" thickBot="1">
      <c r="A52" s="65" t="s">
        <v>49</v>
      </c>
      <c r="B52" s="57" t="s">
        <v>18</v>
      </c>
      <c r="C52" s="210"/>
      <c r="D52" s="219"/>
      <c r="E52" s="219"/>
      <c r="F52" s="212"/>
      <c r="G52" s="210"/>
      <c r="H52" s="219"/>
      <c r="I52" s="219"/>
      <c r="J52" s="212"/>
      <c r="K52" s="4">
        <f t="shared" si="1"/>
        <v>0</v>
      </c>
      <c r="L52" s="161">
        <f>Jahresübersicht!$J$26/(Jahresübersicht!$J$24*24)</f>
        <v>0</v>
      </c>
      <c r="M52" s="221">
        <f t="shared" si="4"/>
        <v>0</v>
      </c>
      <c r="N52" s="210"/>
      <c r="O52" s="210"/>
      <c r="P52" s="211"/>
      <c r="Q52" s="212"/>
      <c r="R52" s="212"/>
      <c r="S52" s="212"/>
      <c r="T52" s="212"/>
      <c r="U52" s="212"/>
      <c r="V52" s="212"/>
      <c r="W52" s="119">
        <f>IF(F52="",D52,F52)</f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 aca="true" t="shared" si="5" ref="K53:U53">SUM(K22:K52)</f>
        <v>0</v>
      </c>
      <c r="L53" s="163">
        <f>SUM(L22:L52)</f>
        <v>0</v>
      </c>
      <c r="M53" s="165"/>
      <c r="N53" s="140">
        <f t="shared" si="5"/>
        <v>0</v>
      </c>
      <c r="O53" s="136">
        <f t="shared" si="5"/>
        <v>0</v>
      </c>
      <c r="P53" s="132">
        <f t="shared" si="5"/>
        <v>0</v>
      </c>
      <c r="Q53" s="132">
        <f t="shared" si="5"/>
        <v>0</v>
      </c>
      <c r="R53" s="132">
        <f t="shared" si="5"/>
        <v>0</v>
      </c>
      <c r="S53" s="132">
        <f t="shared" si="5"/>
        <v>0</v>
      </c>
      <c r="T53" s="132">
        <f t="shared" si="5"/>
        <v>0</v>
      </c>
      <c r="U53" s="132">
        <f t="shared" si="5"/>
        <v>0</v>
      </c>
      <c r="V53" s="132">
        <f>SUM(V22:V52)</f>
        <v>0</v>
      </c>
    </row>
    <row r="54" spans="1:22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 aca="true" t="shared" si="6" ref="K54:U54">SUM(K22:K52)*24</f>
        <v>0</v>
      </c>
      <c r="L54" s="164">
        <f>SUM(L22:L52)*24</f>
        <v>0</v>
      </c>
      <c r="M54" s="151"/>
      <c r="N54" s="141">
        <f t="shared" si="6"/>
        <v>0</v>
      </c>
      <c r="O54" s="137">
        <f t="shared" si="6"/>
        <v>0</v>
      </c>
      <c r="P54" s="133">
        <f t="shared" si="6"/>
        <v>0</v>
      </c>
      <c r="Q54" s="133">
        <f t="shared" si="6"/>
        <v>0</v>
      </c>
      <c r="R54" s="133">
        <f t="shared" si="6"/>
        <v>0</v>
      </c>
      <c r="S54" s="133">
        <f t="shared" si="6"/>
        <v>0</v>
      </c>
      <c r="T54" s="133">
        <f t="shared" si="6"/>
        <v>0</v>
      </c>
      <c r="U54" s="133">
        <f t="shared" si="6"/>
        <v>0</v>
      </c>
      <c r="V54" s="133">
        <f>SUM(V22:V52)*24</f>
        <v>0</v>
      </c>
    </row>
    <row r="55" ht="15" thickTop="1"/>
    <row r="57" spans="1:16" ht="21.7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0">
    <mergeCell ref="V20:V21"/>
    <mergeCell ref="A1:B1"/>
    <mergeCell ref="A3:B3"/>
    <mergeCell ref="M20:M21"/>
    <mergeCell ref="P20:P21"/>
    <mergeCell ref="C1:D1"/>
    <mergeCell ref="G1:H1"/>
    <mergeCell ref="G3:H3"/>
    <mergeCell ref="O20:O21"/>
    <mergeCell ref="A20:B20"/>
    <mergeCell ref="K20:K21"/>
    <mergeCell ref="L20:L21"/>
    <mergeCell ref="A14:B14"/>
    <mergeCell ref="U20:U21"/>
    <mergeCell ref="Q20:Q21"/>
    <mergeCell ref="R20:R21"/>
    <mergeCell ref="S20:S21"/>
    <mergeCell ref="T20:T21"/>
    <mergeCell ref="K19:M19"/>
    <mergeCell ref="N19:V19"/>
  </mergeCells>
  <conditionalFormatting sqref="M22">
    <cfRule type="cellIs" priority="1" dxfId="0" operator="equal" stopIfTrue="1">
      <formula>0</formula>
    </cfRule>
  </conditionalFormatting>
  <conditionalFormatting sqref="M23:M52">
    <cfRule type="cellIs" priority="2" dxfId="0" operator="between" stopIfTrue="1">
      <formula>M22-L23</formula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4" right="0.41" top="0.79" bottom="0.3937007874015748" header="0.29" footer="0.15748031496062992"/>
  <pageSetup fitToHeight="1" fitToWidth="1" horizontalDpi="600" verticalDpi="600" orientation="landscape" paperSize="9" scale="56" r:id="rId3"/>
  <headerFooter alignWithMargins="0">
    <oddHeader>&amp;C&amp;"Arial,Fett Kursiv"&amp;16Zeiterfassung -  &amp;A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Jahresübersicht!K8</f>
        <v>0</v>
      </c>
    </row>
    <row r="7" spans="2:3" ht="15">
      <c r="B7" s="17" t="s">
        <v>43</v>
      </c>
      <c r="C7" s="105">
        <f>Jahresübersicht!K9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Jahresübersicht!K13</f>
        <v>0</v>
      </c>
      <c r="K9" s="35" t="s">
        <v>69</v>
      </c>
      <c r="L9" s="12">
        <f>SUM(O22:O52)*24</f>
        <v>0</v>
      </c>
      <c r="M9" s="12">
        <f>August2006!N9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Jahresübersicht!K25*C6/100</f>
        <v>0</v>
      </c>
      <c r="D10" s="34"/>
      <c r="F10" s="35" t="s">
        <v>113</v>
      </c>
      <c r="G10" s="31">
        <f>August2006!G14</f>
        <v>0</v>
      </c>
      <c r="K10" s="35" t="s">
        <v>55</v>
      </c>
      <c r="L10" s="12">
        <f>SUM(P22:P52)*24</f>
        <v>0</v>
      </c>
      <c r="M10" s="12">
        <f>August2006!N10</f>
        <v>0</v>
      </c>
      <c r="N10" s="36">
        <f t="shared" si="0"/>
        <v>0</v>
      </c>
    </row>
    <row r="11" spans="2:15" ht="15">
      <c r="B11" s="17" t="s">
        <v>65</v>
      </c>
      <c r="C11" s="31">
        <f>(SUM(K22:K51)*24)+G15+L17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August2006!N11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August2006!N12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August2006!C14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August2006!N13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August2006!N14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August2006!N15</f>
        <v>0</v>
      </c>
      <c r="N15" s="36">
        <f t="shared" si="0"/>
        <v>0</v>
      </c>
    </row>
    <row r="16" spans="2:14" ht="15">
      <c r="B16" s="17"/>
      <c r="D16" s="34"/>
      <c r="K16" s="35" t="str">
        <f>Januar2006!J16</f>
        <v>sonstige Absenzen</v>
      </c>
      <c r="L16" s="12">
        <f>SUM(V22:V52)*24</f>
        <v>0</v>
      </c>
      <c r="M16" s="12">
        <f>August2006!N16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92" t="s">
        <v>137</v>
      </c>
      <c r="O19" s="293"/>
      <c r="P19" s="293"/>
      <c r="Q19" s="293"/>
      <c r="R19" s="293"/>
      <c r="S19" s="293"/>
      <c r="T19" s="293"/>
      <c r="U19" s="293"/>
      <c r="V19" s="294"/>
    </row>
    <row r="20" spans="1:23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K16</f>
        <v>sonstige Absenzen</v>
      </c>
      <c r="W20" s="194"/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ht="16.5" customHeight="1">
      <c r="A22" s="56" t="s">
        <v>5</v>
      </c>
      <c r="B22" s="57" t="s">
        <v>6</v>
      </c>
      <c r="C22" s="210"/>
      <c r="D22" s="219"/>
      <c r="E22" s="219"/>
      <c r="F22" s="212"/>
      <c r="G22" s="210"/>
      <c r="H22" s="219"/>
      <c r="I22" s="219"/>
      <c r="J22" s="212"/>
      <c r="K22" s="4">
        <f aca="true" t="shared" si="1" ref="K22:K51">SUM((F22-C22),(J22-G22))-SUM((E22-D22),(I22-H22))</f>
        <v>0</v>
      </c>
      <c r="L22" s="161">
        <f>Jahresübersicht!$K$26/(Jahresübersicht!$K$24*24)</f>
        <v>0</v>
      </c>
      <c r="M22" s="221">
        <f>IF(ISERROR(August2006!M52),K22-L22+SUM(N22:V22),August2006!M52+K22-L22+SUM(N22:V22))</f>
        <v>0</v>
      </c>
      <c r="N22" s="210"/>
      <c r="O22" s="210"/>
      <c r="P22" s="211"/>
      <c r="Q22" s="212"/>
      <c r="R22" s="212"/>
      <c r="S22" s="212"/>
      <c r="T22" s="212"/>
      <c r="U22" s="212"/>
      <c r="V22" s="212"/>
      <c r="W22" s="119">
        <f aca="true" t="shared" si="2" ref="W22:W49">IF(F22="",D22,F22)</f>
        <v>0</v>
      </c>
    </row>
    <row r="23" spans="1:23" ht="16.5" customHeight="1">
      <c r="A23" s="58" t="s">
        <v>7</v>
      </c>
      <c r="B23" s="103" t="s">
        <v>8</v>
      </c>
      <c r="C23" s="8"/>
      <c r="D23" s="9"/>
      <c r="E23" s="9"/>
      <c r="F23" s="10"/>
      <c r="G23" s="8"/>
      <c r="H23" s="9"/>
      <c r="I23" s="9"/>
      <c r="J23" s="10"/>
      <c r="K23" s="159">
        <f t="shared" si="1"/>
        <v>0</v>
      </c>
      <c r="L23" s="161"/>
      <c r="M23" s="221">
        <f aca="true" t="shared" si="3" ref="M23:M29">M22+K23-L23+SUM(N23:V23)</f>
        <v>0</v>
      </c>
      <c r="N23" s="8"/>
      <c r="O23" s="8"/>
      <c r="P23" s="209"/>
      <c r="Q23" s="10"/>
      <c r="R23" s="10"/>
      <c r="S23" s="10"/>
      <c r="T23" s="10"/>
      <c r="U23" s="10"/>
      <c r="V23" s="10"/>
      <c r="W23" s="119">
        <f t="shared" si="2"/>
        <v>0</v>
      </c>
    </row>
    <row r="24" spans="1:23" ht="16.5" customHeight="1">
      <c r="A24" s="58" t="s">
        <v>9</v>
      </c>
      <c r="B24" s="103" t="s">
        <v>10</v>
      </c>
      <c r="C24" s="8"/>
      <c r="D24" s="9"/>
      <c r="E24" s="9"/>
      <c r="F24" s="10"/>
      <c r="G24" s="8"/>
      <c r="H24" s="9"/>
      <c r="I24" s="9"/>
      <c r="J24" s="10"/>
      <c r="K24" s="159">
        <f t="shared" si="1"/>
        <v>0</v>
      </c>
      <c r="M24" s="221">
        <f t="shared" si="3"/>
        <v>0</v>
      </c>
      <c r="N24" s="8"/>
      <c r="O24" s="8"/>
      <c r="P24" s="209"/>
      <c r="Q24" s="10"/>
      <c r="R24" s="10"/>
      <c r="S24" s="10"/>
      <c r="T24" s="10"/>
      <c r="U24" s="10"/>
      <c r="V24" s="10"/>
      <c r="W24" s="119">
        <f t="shared" si="2"/>
        <v>0</v>
      </c>
    </row>
    <row r="25" spans="1:23" s="179" customFormat="1" ht="16.5" customHeight="1">
      <c r="A25" s="218" t="s">
        <v>11</v>
      </c>
      <c r="B25" s="214" t="s">
        <v>12</v>
      </c>
      <c r="C25" s="210"/>
      <c r="D25" s="219"/>
      <c r="E25" s="219"/>
      <c r="F25" s="212"/>
      <c r="G25" s="210"/>
      <c r="H25" s="219"/>
      <c r="I25" s="219"/>
      <c r="J25" s="212"/>
      <c r="K25" s="217">
        <f t="shared" si="1"/>
        <v>0</v>
      </c>
      <c r="L25" s="161">
        <f>Jahresübersicht!$K$26/(Jahresübersicht!$K$24*24)</f>
        <v>0</v>
      </c>
      <c r="M25" s="221">
        <f t="shared" si="3"/>
        <v>0</v>
      </c>
      <c r="N25" s="210"/>
      <c r="O25" s="210"/>
      <c r="P25" s="211"/>
      <c r="Q25" s="212"/>
      <c r="R25" s="212"/>
      <c r="S25" s="212"/>
      <c r="T25" s="212"/>
      <c r="U25" s="212"/>
      <c r="V25" s="212"/>
      <c r="W25" s="119">
        <f t="shared" si="2"/>
        <v>0</v>
      </c>
    </row>
    <row r="26" spans="1:23" s="179" customFormat="1" ht="16.5" customHeight="1">
      <c r="A26" s="218" t="s">
        <v>13</v>
      </c>
      <c r="B26" s="214" t="s">
        <v>14</v>
      </c>
      <c r="C26" s="210"/>
      <c r="D26" s="219"/>
      <c r="E26" s="219"/>
      <c r="F26" s="212"/>
      <c r="G26" s="210"/>
      <c r="H26" s="219"/>
      <c r="I26" s="219"/>
      <c r="J26" s="212"/>
      <c r="K26" s="217">
        <f t="shared" si="1"/>
        <v>0</v>
      </c>
      <c r="L26" s="161">
        <f>Jahresübersicht!$K$26/(Jahresübersicht!$K$24*24)</f>
        <v>0</v>
      </c>
      <c r="M26" s="221">
        <f t="shared" si="3"/>
        <v>0</v>
      </c>
      <c r="N26" s="210"/>
      <c r="O26" s="210"/>
      <c r="P26" s="211"/>
      <c r="Q26" s="212"/>
      <c r="R26" s="212"/>
      <c r="S26" s="212"/>
      <c r="T26" s="212"/>
      <c r="U26" s="212"/>
      <c r="V26" s="212"/>
      <c r="W26" s="119">
        <f t="shared" si="2"/>
        <v>0</v>
      </c>
    </row>
    <row r="27" spans="1:23" ht="16.5" customHeight="1">
      <c r="A27" s="56" t="s">
        <v>15</v>
      </c>
      <c r="B27" s="57" t="s">
        <v>16</v>
      </c>
      <c r="C27" s="210"/>
      <c r="D27" s="219"/>
      <c r="E27" s="219"/>
      <c r="F27" s="212"/>
      <c r="G27" s="210"/>
      <c r="H27" s="219"/>
      <c r="I27" s="219"/>
      <c r="J27" s="212"/>
      <c r="K27" s="4">
        <f t="shared" si="1"/>
        <v>0</v>
      </c>
      <c r="L27" s="161">
        <f>Jahresübersicht!$K$26/(Jahresübersicht!$K$24*24)</f>
        <v>0</v>
      </c>
      <c r="M27" s="221">
        <f t="shared" si="3"/>
        <v>0</v>
      </c>
      <c r="N27" s="210"/>
      <c r="O27" s="210"/>
      <c r="P27" s="211"/>
      <c r="Q27" s="212"/>
      <c r="R27" s="212"/>
      <c r="S27" s="212"/>
      <c r="T27" s="212"/>
      <c r="U27" s="212"/>
      <c r="V27" s="212"/>
      <c r="W27" s="119">
        <f t="shared" si="2"/>
        <v>0</v>
      </c>
    </row>
    <row r="28" spans="1:23" ht="16.5" customHeight="1">
      <c r="A28" s="56" t="s">
        <v>17</v>
      </c>
      <c r="B28" s="57" t="s">
        <v>18</v>
      </c>
      <c r="C28" s="210"/>
      <c r="D28" s="219"/>
      <c r="E28" s="219"/>
      <c r="F28" s="212"/>
      <c r="G28" s="210"/>
      <c r="H28" s="219"/>
      <c r="I28" s="219"/>
      <c r="J28" s="212"/>
      <c r="K28" s="4">
        <f t="shared" si="1"/>
        <v>0</v>
      </c>
      <c r="L28" s="161">
        <f>Jahresübersicht!$K$26/(Jahresübersicht!$K$24*24)</f>
        <v>0</v>
      </c>
      <c r="M28" s="221">
        <f t="shared" si="3"/>
        <v>0</v>
      </c>
      <c r="N28" s="210"/>
      <c r="O28" s="210"/>
      <c r="P28" s="211"/>
      <c r="Q28" s="212"/>
      <c r="R28" s="212"/>
      <c r="S28" s="212"/>
      <c r="T28" s="212"/>
      <c r="U28" s="212"/>
      <c r="V28" s="212"/>
      <c r="W28" s="119">
        <f t="shared" si="2"/>
        <v>0</v>
      </c>
    </row>
    <row r="29" spans="1:23" ht="16.5" customHeight="1">
      <c r="A29" s="56" t="s">
        <v>19</v>
      </c>
      <c r="B29" s="57" t="s">
        <v>6</v>
      </c>
      <c r="C29" s="210"/>
      <c r="D29" s="219"/>
      <c r="E29" s="219"/>
      <c r="F29" s="212"/>
      <c r="G29" s="210"/>
      <c r="H29" s="219"/>
      <c r="I29" s="219"/>
      <c r="J29" s="212"/>
      <c r="K29" s="4">
        <f t="shared" si="1"/>
        <v>0</v>
      </c>
      <c r="L29" s="161">
        <f>Jahresübersicht!$K$26/(Jahresübersicht!$K$24*24)</f>
        <v>0</v>
      </c>
      <c r="M29" s="221">
        <f t="shared" si="3"/>
        <v>0</v>
      </c>
      <c r="N29" s="210"/>
      <c r="O29" s="210"/>
      <c r="P29" s="211"/>
      <c r="Q29" s="212"/>
      <c r="R29" s="212"/>
      <c r="S29" s="212"/>
      <c r="T29" s="212"/>
      <c r="U29" s="212"/>
      <c r="V29" s="212"/>
      <c r="W29" s="119">
        <f t="shared" si="2"/>
        <v>0</v>
      </c>
    </row>
    <row r="30" spans="1:23" ht="16.5" customHeight="1">
      <c r="A30" s="58" t="s">
        <v>20</v>
      </c>
      <c r="B30" s="103" t="s">
        <v>8</v>
      </c>
      <c r="C30" s="8"/>
      <c r="D30" s="9"/>
      <c r="E30" s="9"/>
      <c r="F30" s="10"/>
      <c r="G30" s="8"/>
      <c r="H30" s="9"/>
      <c r="I30" s="9"/>
      <c r="J30" s="10"/>
      <c r="K30" s="159">
        <f t="shared" si="1"/>
        <v>0</v>
      </c>
      <c r="M30" s="221">
        <f aca="true" t="shared" si="4" ref="M30:M51">M29+K30-L30+SUM(N30:V30)</f>
        <v>0</v>
      </c>
      <c r="N30" s="8"/>
      <c r="O30" s="8"/>
      <c r="P30" s="209"/>
      <c r="Q30" s="10"/>
      <c r="R30" s="10"/>
      <c r="S30" s="10"/>
      <c r="T30" s="10"/>
      <c r="U30" s="10"/>
      <c r="V30" s="10"/>
      <c r="W30" s="119">
        <f t="shared" si="2"/>
        <v>0</v>
      </c>
    </row>
    <row r="31" spans="1:23" ht="16.5" customHeight="1">
      <c r="A31" s="58" t="s">
        <v>21</v>
      </c>
      <c r="B31" s="103" t="s">
        <v>10</v>
      </c>
      <c r="C31" s="8"/>
      <c r="D31" s="9"/>
      <c r="E31" s="9"/>
      <c r="F31" s="10"/>
      <c r="G31" s="8"/>
      <c r="H31" s="9"/>
      <c r="I31" s="9"/>
      <c r="J31" s="10"/>
      <c r="K31" s="159">
        <f t="shared" si="1"/>
        <v>0</v>
      </c>
      <c r="L31" s="178"/>
      <c r="M31" s="221">
        <f t="shared" si="4"/>
        <v>0</v>
      </c>
      <c r="N31" s="8"/>
      <c r="O31" s="8"/>
      <c r="P31" s="209"/>
      <c r="Q31" s="10"/>
      <c r="R31" s="10"/>
      <c r="S31" s="10"/>
      <c r="T31" s="10"/>
      <c r="U31" s="10"/>
      <c r="V31" s="10"/>
      <c r="W31" s="119">
        <f t="shared" si="2"/>
        <v>0</v>
      </c>
    </row>
    <row r="32" spans="1:23" s="179" customFormat="1" ht="16.5" customHeight="1">
      <c r="A32" s="218" t="s">
        <v>22</v>
      </c>
      <c r="B32" s="214" t="s">
        <v>12</v>
      </c>
      <c r="C32" s="210"/>
      <c r="D32" s="219"/>
      <c r="E32" s="219"/>
      <c r="F32" s="212"/>
      <c r="G32" s="210"/>
      <c r="H32" s="219"/>
      <c r="I32" s="219"/>
      <c r="J32" s="212"/>
      <c r="K32" s="217">
        <f t="shared" si="1"/>
        <v>0</v>
      </c>
      <c r="L32" s="161">
        <f>Jahresübersicht!$K$26/(Jahresübersicht!$K$24*24)</f>
        <v>0</v>
      </c>
      <c r="M32" s="221">
        <f t="shared" si="4"/>
        <v>0</v>
      </c>
      <c r="N32" s="210"/>
      <c r="O32" s="210"/>
      <c r="P32" s="211"/>
      <c r="Q32" s="212"/>
      <c r="R32" s="212"/>
      <c r="S32" s="212"/>
      <c r="T32" s="212"/>
      <c r="U32" s="212"/>
      <c r="V32" s="212"/>
      <c r="W32" s="119">
        <f t="shared" si="2"/>
        <v>0</v>
      </c>
    </row>
    <row r="33" spans="1:23" s="179" customFormat="1" ht="16.5" customHeight="1">
      <c r="A33" s="218" t="s">
        <v>23</v>
      </c>
      <c r="B33" s="214" t="s">
        <v>14</v>
      </c>
      <c r="C33" s="210"/>
      <c r="D33" s="219"/>
      <c r="E33" s="219"/>
      <c r="F33" s="212"/>
      <c r="G33" s="210"/>
      <c r="H33" s="219"/>
      <c r="I33" s="219"/>
      <c r="J33" s="212"/>
      <c r="K33" s="217">
        <f t="shared" si="1"/>
        <v>0</v>
      </c>
      <c r="L33" s="161">
        <f>Jahresübersicht!$K$26/(Jahresübersicht!$K$24*24)</f>
        <v>0</v>
      </c>
      <c r="M33" s="221">
        <f t="shared" si="4"/>
        <v>0</v>
      </c>
      <c r="N33" s="210"/>
      <c r="O33" s="210"/>
      <c r="P33" s="211"/>
      <c r="Q33" s="212"/>
      <c r="R33" s="212"/>
      <c r="S33" s="212"/>
      <c r="T33" s="212"/>
      <c r="U33" s="212"/>
      <c r="V33" s="212"/>
      <c r="W33" s="119">
        <f t="shared" si="2"/>
        <v>0</v>
      </c>
    </row>
    <row r="34" spans="1:23" ht="16.5" customHeight="1">
      <c r="A34" s="56" t="s">
        <v>24</v>
      </c>
      <c r="B34" s="57" t="s">
        <v>16</v>
      </c>
      <c r="C34" s="210"/>
      <c r="D34" s="219"/>
      <c r="E34" s="219"/>
      <c r="F34" s="212"/>
      <c r="G34" s="210"/>
      <c r="H34" s="219"/>
      <c r="I34" s="219"/>
      <c r="J34" s="212"/>
      <c r="K34" s="4">
        <f t="shared" si="1"/>
        <v>0</v>
      </c>
      <c r="L34" s="161">
        <f>Jahresübersicht!$K$26/(Jahresübersicht!$K$24*24)</f>
        <v>0</v>
      </c>
      <c r="M34" s="221">
        <f t="shared" si="4"/>
        <v>0</v>
      </c>
      <c r="N34" s="210"/>
      <c r="O34" s="210"/>
      <c r="P34" s="211"/>
      <c r="Q34" s="212"/>
      <c r="R34" s="212"/>
      <c r="S34" s="212"/>
      <c r="T34" s="212"/>
      <c r="U34" s="212"/>
      <c r="V34" s="212"/>
      <c r="W34" s="119">
        <f t="shared" si="2"/>
        <v>0</v>
      </c>
    </row>
    <row r="35" spans="1:23" ht="16.5" customHeight="1">
      <c r="A35" s="56" t="s">
        <v>25</v>
      </c>
      <c r="B35" s="57" t="s">
        <v>18</v>
      </c>
      <c r="C35" s="210"/>
      <c r="D35" s="219"/>
      <c r="E35" s="219"/>
      <c r="F35" s="212"/>
      <c r="G35" s="210"/>
      <c r="H35" s="219"/>
      <c r="I35" s="219"/>
      <c r="J35" s="212"/>
      <c r="K35" s="4">
        <f t="shared" si="1"/>
        <v>0</v>
      </c>
      <c r="L35" s="161">
        <f>Jahresübersicht!$K$26/(Jahresübersicht!$K$24*24)</f>
        <v>0</v>
      </c>
      <c r="M35" s="221">
        <f t="shared" si="4"/>
        <v>0</v>
      </c>
      <c r="N35" s="210"/>
      <c r="O35" s="210"/>
      <c r="P35" s="211"/>
      <c r="Q35" s="212"/>
      <c r="R35" s="212"/>
      <c r="S35" s="212"/>
      <c r="T35" s="212"/>
      <c r="U35" s="212"/>
      <c r="V35" s="212"/>
      <c r="W35" s="119">
        <f t="shared" si="2"/>
        <v>0</v>
      </c>
    </row>
    <row r="36" spans="1:23" ht="16.5" customHeight="1">
      <c r="A36" s="56" t="s">
        <v>26</v>
      </c>
      <c r="B36" s="57" t="s">
        <v>6</v>
      </c>
      <c r="C36" s="210"/>
      <c r="D36" s="219"/>
      <c r="E36" s="219"/>
      <c r="F36" s="212"/>
      <c r="G36" s="210"/>
      <c r="H36" s="219"/>
      <c r="I36" s="219"/>
      <c r="J36" s="212"/>
      <c r="K36" s="4">
        <f t="shared" si="1"/>
        <v>0</v>
      </c>
      <c r="L36" s="161">
        <f>Jahresübersicht!$K$26/(Jahresübersicht!$K$24*24)</f>
        <v>0</v>
      </c>
      <c r="M36" s="221">
        <f t="shared" si="4"/>
        <v>0</v>
      </c>
      <c r="N36" s="210"/>
      <c r="O36" s="210"/>
      <c r="P36" s="211"/>
      <c r="Q36" s="212"/>
      <c r="R36" s="212"/>
      <c r="S36" s="212"/>
      <c r="T36" s="212"/>
      <c r="U36" s="212"/>
      <c r="V36" s="212"/>
      <c r="W36" s="119">
        <f t="shared" si="2"/>
        <v>0</v>
      </c>
    </row>
    <row r="37" spans="1:23" ht="16.5" customHeight="1">
      <c r="A37" s="58" t="s">
        <v>27</v>
      </c>
      <c r="B37" s="103" t="s">
        <v>8</v>
      </c>
      <c r="C37" s="8"/>
      <c r="D37" s="9"/>
      <c r="E37" s="9"/>
      <c r="F37" s="10"/>
      <c r="G37" s="8"/>
      <c r="H37" s="9"/>
      <c r="I37" s="9"/>
      <c r="J37" s="10"/>
      <c r="K37" s="159">
        <f t="shared" si="1"/>
        <v>0</v>
      </c>
      <c r="L37" s="242"/>
      <c r="M37" s="221">
        <f t="shared" si="4"/>
        <v>0</v>
      </c>
      <c r="N37" s="8"/>
      <c r="O37" s="8"/>
      <c r="P37" s="209"/>
      <c r="Q37" s="10"/>
      <c r="R37" s="10"/>
      <c r="S37" s="10"/>
      <c r="T37" s="10"/>
      <c r="U37" s="10"/>
      <c r="V37" s="10"/>
      <c r="W37" s="119">
        <f t="shared" si="2"/>
        <v>0</v>
      </c>
    </row>
    <row r="38" spans="1:23" ht="16.5" customHeight="1">
      <c r="A38" s="58" t="s">
        <v>28</v>
      </c>
      <c r="B38" s="103" t="s">
        <v>10</v>
      </c>
      <c r="C38" s="8"/>
      <c r="D38" s="9"/>
      <c r="E38" s="9"/>
      <c r="F38" s="10"/>
      <c r="G38" s="8"/>
      <c r="H38" s="9"/>
      <c r="I38" s="9"/>
      <c r="J38" s="10"/>
      <c r="K38" s="159">
        <f t="shared" si="1"/>
        <v>0</v>
      </c>
      <c r="L38" s="242"/>
      <c r="M38" s="221">
        <f t="shared" si="4"/>
        <v>0</v>
      </c>
      <c r="N38" s="8"/>
      <c r="O38" s="8"/>
      <c r="P38" s="209"/>
      <c r="Q38" s="10"/>
      <c r="R38" s="10"/>
      <c r="S38" s="10"/>
      <c r="T38" s="10"/>
      <c r="U38" s="10"/>
      <c r="V38" s="10"/>
      <c r="W38" s="119">
        <f t="shared" si="2"/>
        <v>0</v>
      </c>
    </row>
    <row r="39" spans="1:23" s="179" customFormat="1" ht="16.5" customHeight="1">
      <c r="A39" s="218" t="s">
        <v>29</v>
      </c>
      <c r="B39" s="214" t="s">
        <v>12</v>
      </c>
      <c r="C39" s="210"/>
      <c r="D39" s="219"/>
      <c r="E39" s="219"/>
      <c r="F39" s="212"/>
      <c r="G39" s="210"/>
      <c r="H39" s="219"/>
      <c r="I39" s="219"/>
      <c r="J39" s="212"/>
      <c r="K39" s="217">
        <f t="shared" si="1"/>
        <v>0</v>
      </c>
      <c r="L39" s="161">
        <f>Jahresübersicht!$K$26/(Jahresübersicht!$K$24*24)</f>
        <v>0</v>
      </c>
      <c r="M39" s="221">
        <f t="shared" si="4"/>
        <v>0</v>
      </c>
      <c r="N39" s="210"/>
      <c r="O39" s="210"/>
      <c r="P39" s="211"/>
      <c r="Q39" s="212"/>
      <c r="R39" s="212"/>
      <c r="S39" s="212"/>
      <c r="T39" s="212"/>
      <c r="U39" s="212"/>
      <c r="V39" s="212"/>
      <c r="W39" s="119">
        <f t="shared" si="2"/>
        <v>0</v>
      </c>
    </row>
    <row r="40" spans="1:23" s="179" customFormat="1" ht="16.5" customHeight="1">
      <c r="A40" s="218" t="s">
        <v>30</v>
      </c>
      <c r="B40" s="214" t="s">
        <v>14</v>
      </c>
      <c r="C40" s="210"/>
      <c r="D40" s="219"/>
      <c r="E40" s="219"/>
      <c r="F40" s="212"/>
      <c r="G40" s="210"/>
      <c r="H40" s="219"/>
      <c r="I40" s="219"/>
      <c r="J40" s="212"/>
      <c r="K40" s="217">
        <f t="shared" si="1"/>
        <v>0</v>
      </c>
      <c r="L40" s="161">
        <f>Jahresübersicht!$K$26/(Jahresübersicht!$K$24*24)</f>
        <v>0</v>
      </c>
      <c r="M40" s="221">
        <f t="shared" si="4"/>
        <v>0</v>
      </c>
      <c r="N40" s="210"/>
      <c r="O40" s="210"/>
      <c r="P40" s="211"/>
      <c r="Q40" s="212"/>
      <c r="R40" s="212"/>
      <c r="S40" s="212"/>
      <c r="T40" s="212"/>
      <c r="U40" s="212"/>
      <c r="V40" s="212"/>
      <c r="W40" s="119">
        <f t="shared" si="2"/>
        <v>0</v>
      </c>
    </row>
    <row r="41" spans="1:23" ht="16.5" customHeight="1">
      <c r="A41" s="56" t="s">
        <v>31</v>
      </c>
      <c r="B41" s="57" t="s">
        <v>16</v>
      </c>
      <c r="C41" s="210"/>
      <c r="D41" s="219"/>
      <c r="E41" s="219"/>
      <c r="F41" s="212"/>
      <c r="G41" s="210"/>
      <c r="H41" s="219"/>
      <c r="I41" s="219"/>
      <c r="J41" s="212"/>
      <c r="K41" s="4">
        <f t="shared" si="1"/>
        <v>0</v>
      </c>
      <c r="L41" s="161">
        <f>Jahresübersicht!$K$26/(Jahresübersicht!$K$24*24)</f>
        <v>0</v>
      </c>
      <c r="M41" s="221">
        <f t="shared" si="4"/>
        <v>0</v>
      </c>
      <c r="N41" s="210"/>
      <c r="O41" s="210"/>
      <c r="P41" s="211"/>
      <c r="Q41" s="212"/>
      <c r="R41" s="212"/>
      <c r="S41" s="212"/>
      <c r="T41" s="212"/>
      <c r="U41" s="212"/>
      <c r="V41" s="212"/>
      <c r="W41" s="119">
        <f t="shared" si="2"/>
        <v>0</v>
      </c>
    </row>
    <row r="42" spans="1:23" ht="16.5" customHeight="1">
      <c r="A42" s="56" t="s">
        <v>32</v>
      </c>
      <c r="B42" s="57" t="s">
        <v>18</v>
      </c>
      <c r="C42" s="210"/>
      <c r="D42" s="219"/>
      <c r="E42" s="219"/>
      <c r="F42" s="212"/>
      <c r="G42" s="210"/>
      <c r="H42" s="219"/>
      <c r="I42" s="219"/>
      <c r="J42" s="212"/>
      <c r="K42" s="4">
        <f t="shared" si="1"/>
        <v>0</v>
      </c>
      <c r="L42" s="161">
        <f>Jahresübersicht!$K$26/(Jahresübersicht!$K$24*24)</f>
        <v>0</v>
      </c>
      <c r="M42" s="221">
        <f t="shared" si="4"/>
        <v>0</v>
      </c>
      <c r="N42" s="210"/>
      <c r="O42" s="210"/>
      <c r="P42" s="211"/>
      <c r="Q42" s="212"/>
      <c r="R42" s="212"/>
      <c r="S42" s="212"/>
      <c r="T42" s="212"/>
      <c r="U42" s="212"/>
      <c r="V42" s="212"/>
      <c r="W42" s="119">
        <f t="shared" si="2"/>
        <v>0</v>
      </c>
    </row>
    <row r="43" spans="1:23" ht="16.5" customHeight="1">
      <c r="A43" s="56" t="s">
        <v>33</v>
      </c>
      <c r="B43" s="57" t="s">
        <v>6</v>
      </c>
      <c r="C43" s="210"/>
      <c r="D43" s="219"/>
      <c r="E43" s="219"/>
      <c r="F43" s="212"/>
      <c r="G43" s="210"/>
      <c r="H43" s="219"/>
      <c r="I43" s="219"/>
      <c r="J43" s="212"/>
      <c r="K43" s="4">
        <f t="shared" si="1"/>
        <v>0</v>
      </c>
      <c r="L43" s="161">
        <f>Jahresübersicht!$K$26/(Jahresübersicht!$K$24*24)</f>
        <v>0</v>
      </c>
      <c r="M43" s="221">
        <f t="shared" si="4"/>
        <v>0</v>
      </c>
      <c r="N43" s="210"/>
      <c r="O43" s="210"/>
      <c r="P43" s="211"/>
      <c r="Q43" s="212"/>
      <c r="R43" s="212"/>
      <c r="S43" s="212"/>
      <c r="T43" s="212"/>
      <c r="U43" s="212"/>
      <c r="V43" s="212"/>
      <c r="W43" s="119">
        <f t="shared" si="2"/>
        <v>0</v>
      </c>
    </row>
    <row r="44" spans="1:23" ht="16.5" customHeight="1">
      <c r="A44" s="58" t="s">
        <v>34</v>
      </c>
      <c r="B44" s="103" t="s">
        <v>8</v>
      </c>
      <c r="C44" s="8"/>
      <c r="D44" s="9"/>
      <c r="E44" s="9"/>
      <c r="F44" s="10"/>
      <c r="G44" s="8"/>
      <c r="H44" s="9"/>
      <c r="I44" s="9"/>
      <c r="J44" s="10"/>
      <c r="K44" s="159">
        <f t="shared" si="1"/>
        <v>0</v>
      </c>
      <c r="L44" s="242"/>
      <c r="M44" s="221">
        <f t="shared" si="4"/>
        <v>0</v>
      </c>
      <c r="N44" s="8"/>
      <c r="O44" s="8"/>
      <c r="P44" s="209"/>
      <c r="Q44" s="10"/>
      <c r="R44" s="10"/>
      <c r="S44" s="10"/>
      <c r="T44" s="10"/>
      <c r="U44" s="10"/>
      <c r="V44" s="10"/>
      <c r="W44" s="119">
        <f t="shared" si="2"/>
        <v>0</v>
      </c>
    </row>
    <row r="45" spans="1:23" ht="16.5" customHeight="1">
      <c r="A45" s="58" t="s">
        <v>35</v>
      </c>
      <c r="B45" s="103" t="s">
        <v>10</v>
      </c>
      <c r="C45" s="8"/>
      <c r="D45" s="9"/>
      <c r="E45" s="9"/>
      <c r="F45" s="10"/>
      <c r="G45" s="8"/>
      <c r="H45" s="9"/>
      <c r="I45" s="9"/>
      <c r="J45" s="10"/>
      <c r="K45" s="159">
        <f t="shared" si="1"/>
        <v>0</v>
      </c>
      <c r="L45" s="242"/>
      <c r="M45" s="221">
        <f t="shared" si="4"/>
        <v>0</v>
      </c>
      <c r="N45" s="8"/>
      <c r="O45" s="8"/>
      <c r="P45" s="209"/>
      <c r="Q45" s="10"/>
      <c r="R45" s="10"/>
      <c r="S45" s="10"/>
      <c r="T45" s="10"/>
      <c r="U45" s="10"/>
      <c r="V45" s="10"/>
      <c r="W45" s="119">
        <f t="shared" si="2"/>
        <v>0</v>
      </c>
    </row>
    <row r="46" spans="1:23" s="179" customFormat="1" ht="16.5" customHeight="1">
      <c r="A46" s="218" t="s">
        <v>36</v>
      </c>
      <c r="B46" s="214" t="s">
        <v>12</v>
      </c>
      <c r="C46" s="210"/>
      <c r="D46" s="219"/>
      <c r="E46" s="219"/>
      <c r="F46" s="212"/>
      <c r="G46" s="210"/>
      <c r="H46" s="219"/>
      <c r="I46" s="219"/>
      <c r="J46" s="212"/>
      <c r="K46" s="217">
        <f t="shared" si="1"/>
        <v>0</v>
      </c>
      <c r="L46" s="161">
        <f>Jahresübersicht!$K$26/(Jahresübersicht!$K$24*24)</f>
        <v>0</v>
      </c>
      <c r="M46" s="221">
        <f>M45+K46-L46+SUM(N46:V46)</f>
        <v>0</v>
      </c>
      <c r="N46" s="210"/>
      <c r="O46" s="210"/>
      <c r="P46" s="211"/>
      <c r="Q46" s="212"/>
      <c r="R46" s="212"/>
      <c r="S46" s="212"/>
      <c r="T46" s="212"/>
      <c r="U46" s="212"/>
      <c r="V46" s="212"/>
      <c r="W46" s="119">
        <f t="shared" si="2"/>
        <v>0</v>
      </c>
    </row>
    <row r="47" spans="1:23" s="179" customFormat="1" ht="16.5" customHeight="1">
      <c r="A47" s="218" t="s">
        <v>37</v>
      </c>
      <c r="B47" s="214" t="s">
        <v>14</v>
      </c>
      <c r="C47" s="210"/>
      <c r="D47" s="219"/>
      <c r="E47" s="219"/>
      <c r="F47" s="212"/>
      <c r="G47" s="210"/>
      <c r="H47" s="219"/>
      <c r="I47" s="219"/>
      <c r="J47" s="212"/>
      <c r="K47" s="217">
        <f t="shared" si="1"/>
        <v>0</v>
      </c>
      <c r="L47" s="161">
        <f>Jahresübersicht!$K$26/(Jahresübersicht!$K$24*24)</f>
        <v>0</v>
      </c>
      <c r="M47" s="221">
        <f t="shared" si="4"/>
        <v>0</v>
      </c>
      <c r="N47" s="210"/>
      <c r="O47" s="210"/>
      <c r="P47" s="211"/>
      <c r="Q47" s="212"/>
      <c r="R47" s="212"/>
      <c r="S47" s="212"/>
      <c r="T47" s="212"/>
      <c r="U47" s="212"/>
      <c r="V47" s="212"/>
      <c r="W47" s="119">
        <f t="shared" si="2"/>
        <v>0</v>
      </c>
    </row>
    <row r="48" spans="1:23" ht="16.5" customHeight="1">
      <c r="A48" s="56" t="s">
        <v>38</v>
      </c>
      <c r="B48" s="57" t="s">
        <v>16</v>
      </c>
      <c r="C48" s="210"/>
      <c r="D48" s="219"/>
      <c r="E48" s="219"/>
      <c r="F48" s="212"/>
      <c r="G48" s="210"/>
      <c r="H48" s="219"/>
      <c r="I48" s="219"/>
      <c r="J48" s="212"/>
      <c r="K48" s="4">
        <f t="shared" si="1"/>
        <v>0</v>
      </c>
      <c r="L48" s="161">
        <f>Jahresübersicht!$K$26/(Jahresübersicht!$K$24*24)</f>
        <v>0</v>
      </c>
      <c r="M48" s="221">
        <f t="shared" si="4"/>
        <v>0</v>
      </c>
      <c r="N48" s="210"/>
      <c r="O48" s="210"/>
      <c r="P48" s="211"/>
      <c r="Q48" s="212"/>
      <c r="R48" s="212"/>
      <c r="S48" s="212"/>
      <c r="T48" s="212"/>
      <c r="U48" s="212"/>
      <c r="V48" s="212"/>
      <c r="W48" s="119">
        <f t="shared" si="2"/>
        <v>0</v>
      </c>
    </row>
    <row r="49" spans="1:23" ht="16.5" customHeight="1">
      <c r="A49" s="56" t="s">
        <v>39</v>
      </c>
      <c r="B49" s="57" t="s">
        <v>18</v>
      </c>
      <c r="C49" s="210"/>
      <c r="D49" s="219"/>
      <c r="E49" s="219"/>
      <c r="F49" s="212"/>
      <c r="G49" s="210"/>
      <c r="H49" s="219"/>
      <c r="I49" s="219"/>
      <c r="J49" s="212"/>
      <c r="K49" s="4">
        <f t="shared" si="1"/>
        <v>0</v>
      </c>
      <c r="L49" s="161">
        <f>Jahresübersicht!$K$26/(Jahresübersicht!$K$24*24)</f>
        <v>0</v>
      </c>
      <c r="M49" s="221">
        <f t="shared" si="4"/>
        <v>0</v>
      </c>
      <c r="N49" s="210"/>
      <c r="O49" s="210"/>
      <c r="P49" s="211"/>
      <c r="Q49" s="212"/>
      <c r="R49" s="212"/>
      <c r="S49" s="212"/>
      <c r="T49" s="212"/>
      <c r="U49" s="212"/>
      <c r="V49" s="212"/>
      <c r="W49" s="119">
        <f t="shared" si="2"/>
        <v>0</v>
      </c>
    </row>
    <row r="50" spans="1:23" ht="16.5" customHeight="1">
      <c r="A50" s="56" t="s">
        <v>40</v>
      </c>
      <c r="B50" s="57" t="s">
        <v>6</v>
      </c>
      <c r="C50" s="210"/>
      <c r="D50" s="219"/>
      <c r="E50" s="219"/>
      <c r="F50" s="212"/>
      <c r="G50" s="210"/>
      <c r="H50" s="219"/>
      <c r="I50" s="219"/>
      <c r="J50" s="212"/>
      <c r="K50" s="4">
        <f t="shared" si="1"/>
        <v>0</v>
      </c>
      <c r="L50" s="161">
        <f>Jahresübersicht!$K$26/(Jahresübersicht!$K$24*24)</f>
        <v>0</v>
      </c>
      <c r="M50" s="221">
        <f t="shared" si="4"/>
        <v>0</v>
      </c>
      <c r="N50" s="210"/>
      <c r="O50" s="210"/>
      <c r="P50" s="211"/>
      <c r="Q50" s="212"/>
      <c r="R50" s="212"/>
      <c r="S50" s="212"/>
      <c r="T50" s="212"/>
      <c r="U50" s="212"/>
      <c r="V50" s="212"/>
      <c r="W50" s="119"/>
    </row>
    <row r="51" spans="1:23" ht="16.5" customHeight="1">
      <c r="A51" s="58" t="s">
        <v>41</v>
      </c>
      <c r="B51" s="103" t="s">
        <v>8</v>
      </c>
      <c r="C51" s="8"/>
      <c r="D51" s="9"/>
      <c r="E51" s="9"/>
      <c r="F51" s="10"/>
      <c r="G51" s="8"/>
      <c r="H51" s="9"/>
      <c r="I51" s="9"/>
      <c r="J51" s="10"/>
      <c r="K51" s="159">
        <f t="shared" si="1"/>
        <v>0</v>
      </c>
      <c r="L51" s="161"/>
      <c r="M51" s="221">
        <f t="shared" si="4"/>
        <v>0</v>
      </c>
      <c r="N51" s="8"/>
      <c r="O51" s="8"/>
      <c r="P51" s="209"/>
      <c r="Q51" s="10"/>
      <c r="R51" s="10"/>
      <c r="S51" s="10"/>
      <c r="T51" s="10"/>
      <c r="U51" s="10"/>
      <c r="V51" s="10"/>
      <c r="W51" s="119"/>
    </row>
    <row r="52" spans="1:23" ht="16.5" customHeight="1" thickBot="1">
      <c r="A52" s="176"/>
      <c r="B52" s="177"/>
      <c r="C52" s="188"/>
      <c r="D52" s="189"/>
      <c r="E52" s="189"/>
      <c r="F52" s="191"/>
      <c r="G52" s="188"/>
      <c r="H52" s="189"/>
      <c r="I52" s="189"/>
      <c r="J52" s="190"/>
      <c r="K52" s="160"/>
      <c r="L52" s="192"/>
      <c r="M52" s="196"/>
      <c r="N52" s="188"/>
      <c r="O52" s="188"/>
      <c r="P52" s="193"/>
      <c r="Q52" s="191"/>
      <c r="R52" s="191"/>
      <c r="S52" s="191"/>
      <c r="T52" s="191"/>
      <c r="U52" s="191"/>
      <c r="V52" s="191"/>
      <c r="W52" s="119">
        <f>IF(F52="",D52,F52)</f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>SUM(K22:K52)</f>
        <v>0</v>
      </c>
      <c r="L53" s="163">
        <f>SUM(L22:L51)</f>
        <v>0</v>
      </c>
      <c r="M53" s="165"/>
      <c r="N53" s="140">
        <f aca="true" t="shared" si="5" ref="N53:U53">SUM(N22:N52)</f>
        <v>0</v>
      </c>
      <c r="O53" s="136">
        <f t="shared" si="5"/>
        <v>0</v>
      </c>
      <c r="P53" s="132">
        <f t="shared" si="5"/>
        <v>0</v>
      </c>
      <c r="Q53" s="132">
        <f t="shared" si="5"/>
        <v>0</v>
      </c>
      <c r="R53" s="132">
        <f t="shared" si="5"/>
        <v>0</v>
      </c>
      <c r="S53" s="132">
        <f t="shared" si="5"/>
        <v>0</v>
      </c>
      <c r="T53" s="132">
        <f t="shared" si="5"/>
        <v>0</v>
      </c>
      <c r="U53" s="132">
        <f t="shared" si="5"/>
        <v>0</v>
      </c>
      <c r="V53" s="132">
        <f>SUM(V22:V52)</f>
        <v>0</v>
      </c>
    </row>
    <row r="54" spans="1:22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>SUM(K22:K51)*24</f>
        <v>0</v>
      </c>
      <c r="L54" s="164">
        <f>SUM(L22:L51)*24</f>
        <v>0</v>
      </c>
      <c r="M54" s="151"/>
      <c r="N54" s="141">
        <f aca="true" t="shared" si="6" ref="N54:U54">SUM(N22:N52)*24</f>
        <v>0</v>
      </c>
      <c r="O54" s="137">
        <f t="shared" si="6"/>
        <v>0</v>
      </c>
      <c r="P54" s="133">
        <f t="shared" si="6"/>
        <v>0</v>
      </c>
      <c r="Q54" s="133">
        <f t="shared" si="6"/>
        <v>0</v>
      </c>
      <c r="R54" s="133">
        <f t="shared" si="6"/>
        <v>0</v>
      </c>
      <c r="S54" s="133">
        <f t="shared" si="6"/>
        <v>0</v>
      </c>
      <c r="T54" s="133">
        <f t="shared" si="6"/>
        <v>0</v>
      </c>
      <c r="U54" s="133">
        <f t="shared" si="6"/>
        <v>0</v>
      </c>
      <c r="V54" s="133">
        <f>SUM(V22:V52)*24</f>
        <v>0</v>
      </c>
    </row>
    <row r="55" ht="15" thickTop="1"/>
    <row r="57" spans="1:16" ht="21.7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0">
    <mergeCell ref="V20:V21"/>
    <mergeCell ref="N19:V19"/>
    <mergeCell ref="Q20:Q21"/>
    <mergeCell ref="R20:R21"/>
    <mergeCell ref="S20:S21"/>
    <mergeCell ref="U20:U21"/>
    <mergeCell ref="T20:T21"/>
    <mergeCell ref="P20:P21"/>
    <mergeCell ref="O20:O21"/>
    <mergeCell ref="A1:B1"/>
    <mergeCell ref="A3:B3"/>
    <mergeCell ref="A20:B20"/>
    <mergeCell ref="A14:B14"/>
    <mergeCell ref="C1:D1"/>
    <mergeCell ref="G1:H1"/>
    <mergeCell ref="G3:H3"/>
    <mergeCell ref="M20:M21"/>
    <mergeCell ref="K19:M19"/>
    <mergeCell ref="K20:K21"/>
    <mergeCell ref="L20:L21"/>
  </mergeCells>
  <conditionalFormatting sqref="M22">
    <cfRule type="cellIs" priority="1" dxfId="0" operator="equal" stopIfTrue="1">
      <formula>-$L$22</formula>
    </cfRule>
  </conditionalFormatting>
  <conditionalFormatting sqref="M23:M52">
    <cfRule type="cellIs" priority="2" dxfId="0" operator="between" stopIfTrue="1">
      <formula>M22-L23</formula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4" right="0.4" top="0.79" bottom="0.3937007874015748" header="0.29" footer="0.15748031496062992"/>
  <pageSetup fitToHeight="1" fitToWidth="1" horizontalDpi="600" verticalDpi="600" orientation="landscape" paperSize="9" scale="58" r:id="rId1"/>
  <headerFooter alignWithMargins="0">
    <oddHeader>&amp;C&amp;"Arial,Fett Kursiv"&amp;16Zeiterfassung - 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Jahresübersicht!L8</f>
        <v>0</v>
      </c>
    </row>
    <row r="7" spans="2:3" ht="15">
      <c r="B7" s="17" t="s">
        <v>43</v>
      </c>
      <c r="C7" s="105">
        <f>Jahresübersicht!L9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Jahresübersicht!L13</f>
        <v>0</v>
      </c>
      <c r="K9" s="35" t="s">
        <v>69</v>
      </c>
      <c r="L9" s="12">
        <f>SUM(O22:O52)*24</f>
        <v>0</v>
      </c>
      <c r="M9" s="12">
        <f>September2006!N9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Jahresübersicht!L25*C6/100</f>
        <v>0</v>
      </c>
      <c r="D10" s="34"/>
      <c r="F10" s="35" t="s">
        <v>113</v>
      </c>
      <c r="G10" s="31">
        <f>September2006!G14</f>
        <v>0</v>
      </c>
      <c r="K10" s="35" t="s">
        <v>55</v>
      </c>
      <c r="L10" s="12">
        <f>SUM(P22:P52)*24</f>
        <v>0</v>
      </c>
      <c r="M10" s="12">
        <f>September2006!N10</f>
        <v>0</v>
      </c>
      <c r="N10" s="36">
        <f t="shared" si="0"/>
        <v>0</v>
      </c>
    </row>
    <row r="11" spans="2:15" ht="15">
      <c r="B11" s="17" t="s">
        <v>65</v>
      </c>
      <c r="C11" s="31">
        <f>(SUM(K22:K52)*24)+G15+L17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September2006!N11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September2006!N12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September2006!C14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September2006!N13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September2006!N14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September2006!N15</f>
        <v>0</v>
      </c>
      <c r="N15" s="36">
        <f t="shared" si="0"/>
        <v>0</v>
      </c>
    </row>
    <row r="16" spans="2:14" ht="15">
      <c r="B16" s="17"/>
      <c r="D16" s="34"/>
      <c r="K16" s="35" t="str">
        <f>Januar2006!J16</f>
        <v>sonstige Absenzen</v>
      </c>
      <c r="L16" s="12">
        <f>SUM(V22:V52)*24</f>
        <v>0</v>
      </c>
      <c r="M16" s="12">
        <f>September2006!N16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92" t="s">
        <v>137</v>
      </c>
      <c r="O19" s="293"/>
      <c r="P19" s="293"/>
      <c r="Q19" s="293"/>
      <c r="R19" s="293"/>
      <c r="S19" s="293"/>
      <c r="T19" s="293"/>
      <c r="U19" s="293"/>
      <c r="V19" s="294"/>
    </row>
    <row r="20" spans="1:23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K16</f>
        <v>sonstige Absenzen</v>
      </c>
      <c r="W20" s="194"/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ht="16.5" customHeight="1">
      <c r="A22" s="58" t="s">
        <v>5</v>
      </c>
      <c r="B22" s="103" t="s">
        <v>10</v>
      </c>
      <c r="C22" s="8"/>
      <c r="D22" s="9"/>
      <c r="E22" s="9"/>
      <c r="F22" s="10"/>
      <c r="G22" s="8"/>
      <c r="H22" s="9"/>
      <c r="I22" s="9"/>
      <c r="J22" s="10"/>
      <c r="K22" s="159">
        <f aca="true" t="shared" si="1" ref="K22:K52">SUM((F22-C22),(J22-G22))-SUM((E22-D22),(I22-H22))</f>
        <v>0</v>
      </c>
      <c r="L22" s="161"/>
      <c r="M22" s="221">
        <f>IF(ISERROR(September2006!M51),K22-L22+SUM(N22:V22),September2006!M51+K22-L22+SUM(N22:V22))</f>
        <v>0</v>
      </c>
      <c r="N22" s="8"/>
      <c r="O22" s="8"/>
      <c r="P22" s="209"/>
      <c r="Q22" s="10"/>
      <c r="R22" s="10"/>
      <c r="S22" s="10"/>
      <c r="T22" s="10"/>
      <c r="U22" s="10"/>
      <c r="V22" s="10"/>
      <c r="W22" s="119">
        <f aca="true" t="shared" si="2" ref="W22:W49">IF(F22="",D22,F22)</f>
        <v>0</v>
      </c>
    </row>
    <row r="23" spans="1:23" ht="16.5" customHeight="1">
      <c r="A23" s="218" t="s">
        <v>7</v>
      </c>
      <c r="B23" s="214" t="s">
        <v>12</v>
      </c>
      <c r="C23" s="210"/>
      <c r="D23" s="219"/>
      <c r="E23" s="219"/>
      <c r="F23" s="212"/>
      <c r="G23" s="210"/>
      <c r="H23" s="219"/>
      <c r="I23" s="219"/>
      <c r="J23" s="212"/>
      <c r="K23" s="217">
        <f t="shared" si="1"/>
        <v>0</v>
      </c>
      <c r="L23" s="161">
        <f>Jahresübersicht!$L$26/(Jahresübersicht!$L$24*24)</f>
        <v>0</v>
      </c>
      <c r="M23" s="221">
        <f aca="true" t="shared" si="3" ref="M23:M29">M22+K23-L23+SUM(N23:V23)</f>
        <v>0</v>
      </c>
      <c r="N23" s="210"/>
      <c r="O23" s="210"/>
      <c r="P23" s="211"/>
      <c r="Q23" s="212"/>
      <c r="R23" s="212"/>
      <c r="S23" s="212"/>
      <c r="T23" s="212"/>
      <c r="U23" s="212"/>
      <c r="V23" s="212"/>
      <c r="W23" s="119">
        <f t="shared" si="2"/>
        <v>0</v>
      </c>
    </row>
    <row r="24" spans="1:23" ht="16.5" customHeight="1">
      <c r="A24" s="218" t="s">
        <v>9</v>
      </c>
      <c r="B24" s="214" t="s">
        <v>14</v>
      </c>
      <c r="C24" s="210"/>
      <c r="D24" s="219"/>
      <c r="E24" s="219"/>
      <c r="F24" s="212"/>
      <c r="G24" s="210"/>
      <c r="H24" s="219"/>
      <c r="I24" s="219"/>
      <c r="J24" s="212"/>
      <c r="K24" s="217">
        <f t="shared" si="1"/>
        <v>0</v>
      </c>
      <c r="L24" s="161">
        <f>Jahresübersicht!$L$26/(Jahresübersicht!$L$24*24)</f>
        <v>0</v>
      </c>
      <c r="M24" s="221">
        <f t="shared" si="3"/>
        <v>0</v>
      </c>
      <c r="N24" s="210"/>
      <c r="O24" s="210"/>
      <c r="P24" s="211"/>
      <c r="Q24" s="212"/>
      <c r="R24" s="212"/>
      <c r="S24" s="212"/>
      <c r="T24" s="212"/>
      <c r="U24" s="212"/>
      <c r="V24" s="212"/>
      <c r="W24" s="119">
        <f t="shared" si="2"/>
        <v>0</v>
      </c>
    </row>
    <row r="25" spans="1:23" ht="16.5" customHeight="1">
      <c r="A25" s="56" t="s">
        <v>11</v>
      </c>
      <c r="B25" s="57" t="s">
        <v>16</v>
      </c>
      <c r="C25" s="210"/>
      <c r="D25" s="219"/>
      <c r="E25" s="219"/>
      <c r="F25" s="212"/>
      <c r="G25" s="210"/>
      <c r="H25" s="219"/>
      <c r="I25" s="219"/>
      <c r="J25" s="212"/>
      <c r="K25" s="4">
        <f t="shared" si="1"/>
        <v>0</v>
      </c>
      <c r="L25" s="161">
        <f>Jahresübersicht!$L$26/(Jahresübersicht!$L$24*24)</f>
        <v>0</v>
      </c>
      <c r="M25" s="221">
        <f t="shared" si="3"/>
        <v>0</v>
      </c>
      <c r="N25" s="210"/>
      <c r="O25" s="210"/>
      <c r="P25" s="211"/>
      <c r="Q25" s="212"/>
      <c r="R25" s="212"/>
      <c r="S25" s="212"/>
      <c r="T25" s="212"/>
      <c r="U25" s="212"/>
      <c r="V25" s="212"/>
      <c r="W25" s="119">
        <f t="shared" si="2"/>
        <v>0</v>
      </c>
    </row>
    <row r="26" spans="1:23" ht="16.5" customHeight="1">
      <c r="A26" s="56" t="s">
        <v>13</v>
      </c>
      <c r="B26" s="57" t="s">
        <v>18</v>
      </c>
      <c r="C26" s="210"/>
      <c r="D26" s="219"/>
      <c r="E26" s="219"/>
      <c r="F26" s="212"/>
      <c r="G26" s="210"/>
      <c r="H26" s="219"/>
      <c r="I26" s="219"/>
      <c r="J26" s="212"/>
      <c r="K26" s="4">
        <f t="shared" si="1"/>
        <v>0</v>
      </c>
      <c r="L26" s="161">
        <f>Jahresübersicht!$L$26/(Jahresübersicht!$L$24*24)</f>
        <v>0</v>
      </c>
      <c r="M26" s="221">
        <f t="shared" si="3"/>
        <v>0</v>
      </c>
      <c r="N26" s="210"/>
      <c r="O26" s="210"/>
      <c r="P26" s="211"/>
      <c r="Q26" s="212"/>
      <c r="R26" s="212"/>
      <c r="S26" s="212"/>
      <c r="T26" s="212"/>
      <c r="U26" s="212"/>
      <c r="V26" s="212"/>
      <c r="W26" s="119">
        <f t="shared" si="2"/>
        <v>0</v>
      </c>
    </row>
    <row r="27" spans="1:23" ht="16.5" customHeight="1">
      <c r="A27" s="56" t="s">
        <v>15</v>
      </c>
      <c r="B27" s="57" t="s">
        <v>6</v>
      </c>
      <c r="C27" s="210"/>
      <c r="D27" s="219"/>
      <c r="E27" s="219"/>
      <c r="F27" s="212"/>
      <c r="G27" s="210"/>
      <c r="H27" s="219"/>
      <c r="I27" s="219"/>
      <c r="J27" s="212"/>
      <c r="K27" s="4">
        <f t="shared" si="1"/>
        <v>0</v>
      </c>
      <c r="L27" s="161">
        <f>Jahresübersicht!$L$26/(Jahresübersicht!$L$24*24)</f>
        <v>0</v>
      </c>
      <c r="M27" s="221">
        <f t="shared" si="3"/>
        <v>0</v>
      </c>
      <c r="N27" s="210"/>
      <c r="O27" s="210"/>
      <c r="P27" s="211"/>
      <c r="Q27" s="212"/>
      <c r="R27" s="212"/>
      <c r="S27" s="212"/>
      <c r="T27" s="212"/>
      <c r="U27" s="212"/>
      <c r="V27" s="212"/>
      <c r="W27" s="119">
        <f t="shared" si="2"/>
        <v>0</v>
      </c>
    </row>
    <row r="28" spans="1:23" ht="16.5" customHeight="1">
      <c r="A28" s="58" t="s">
        <v>17</v>
      </c>
      <c r="B28" s="103" t="s">
        <v>8</v>
      </c>
      <c r="C28" s="8"/>
      <c r="D28" s="9"/>
      <c r="E28" s="9"/>
      <c r="F28" s="10"/>
      <c r="G28" s="8"/>
      <c r="H28" s="9"/>
      <c r="I28" s="9"/>
      <c r="J28" s="10"/>
      <c r="K28" s="159">
        <f t="shared" si="1"/>
        <v>0</v>
      </c>
      <c r="M28" s="221">
        <f t="shared" si="3"/>
        <v>0</v>
      </c>
      <c r="N28" s="8"/>
      <c r="O28" s="8"/>
      <c r="P28" s="209"/>
      <c r="Q28" s="10"/>
      <c r="R28" s="10"/>
      <c r="S28" s="10"/>
      <c r="T28" s="10"/>
      <c r="U28" s="10"/>
      <c r="V28" s="10"/>
      <c r="W28" s="119">
        <f t="shared" si="2"/>
        <v>0</v>
      </c>
    </row>
    <row r="29" spans="1:23" ht="16.5" customHeight="1">
      <c r="A29" s="58" t="s">
        <v>19</v>
      </c>
      <c r="B29" s="103" t="s">
        <v>10</v>
      </c>
      <c r="C29" s="8"/>
      <c r="D29" s="9"/>
      <c r="E29" s="9"/>
      <c r="F29" s="10"/>
      <c r="G29" s="8"/>
      <c r="H29" s="9"/>
      <c r="I29" s="9"/>
      <c r="J29" s="10"/>
      <c r="K29" s="159">
        <f t="shared" si="1"/>
        <v>0</v>
      </c>
      <c r="L29" s="161"/>
      <c r="M29" s="221">
        <f t="shared" si="3"/>
        <v>0</v>
      </c>
      <c r="N29" s="8"/>
      <c r="O29" s="8"/>
      <c r="P29" s="209"/>
      <c r="Q29" s="10"/>
      <c r="R29" s="10"/>
      <c r="S29" s="10"/>
      <c r="T29" s="10"/>
      <c r="U29" s="10"/>
      <c r="V29" s="10"/>
      <c r="W29" s="119">
        <f t="shared" si="2"/>
        <v>0</v>
      </c>
    </row>
    <row r="30" spans="1:23" s="179" customFormat="1" ht="16.5" customHeight="1">
      <c r="A30" s="218" t="s">
        <v>20</v>
      </c>
      <c r="B30" s="214" t="s">
        <v>12</v>
      </c>
      <c r="C30" s="210"/>
      <c r="D30" s="219"/>
      <c r="E30" s="219"/>
      <c r="F30" s="212"/>
      <c r="G30" s="210"/>
      <c r="H30" s="219"/>
      <c r="I30" s="219"/>
      <c r="J30" s="212"/>
      <c r="K30" s="217">
        <f t="shared" si="1"/>
        <v>0</v>
      </c>
      <c r="L30" s="161">
        <f>Jahresübersicht!$L$26/(Jahresübersicht!$L$24*24)</f>
        <v>0</v>
      </c>
      <c r="M30" s="221">
        <f aca="true" t="shared" si="4" ref="M30:M52">M29+K30-L30+SUM(N30:V30)</f>
        <v>0</v>
      </c>
      <c r="N30" s="210"/>
      <c r="O30" s="210"/>
      <c r="P30" s="211"/>
      <c r="Q30" s="212"/>
      <c r="R30" s="212"/>
      <c r="S30" s="212"/>
      <c r="T30" s="212"/>
      <c r="U30" s="212"/>
      <c r="V30" s="212"/>
      <c r="W30" s="119">
        <f t="shared" si="2"/>
        <v>0</v>
      </c>
    </row>
    <row r="31" spans="1:23" s="179" customFormat="1" ht="16.5" customHeight="1">
      <c r="A31" s="218" t="s">
        <v>21</v>
      </c>
      <c r="B31" s="214" t="s">
        <v>14</v>
      </c>
      <c r="C31" s="210"/>
      <c r="D31" s="219"/>
      <c r="E31" s="219"/>
      <c r="F31" s="212"/>
      <c r="G31" s="210"/>
      <c r="H31" s="219"/>
      <c r="I31" s="219"/>
      <c r="J31" s="212"/>
      <c r="K31" s="217">
        <f t="shared" si="1"/>
        <v>0</v>
      </c>
      <c r="L31" s="161">
        <f>Jahresübersicht!$L$26/(Jahresübersicht!$L$24*24)</f>
        <v>0</v>
      </c>
      <c r="M31" s="221">
        <f t="shared" si="4"/>
        <v>0</v>
      </c>
      <c r="N31" s="210"/>
      <c r="O31" s="210"/>
      <c r="P31" s="211"/>
      <c r="Q31" s="212"/>
      <c r="R31" s="212"/>
      <c r="S31" s="212"/>
      <c r="T31" s="212"/>
      <c r="U31" s="212"/>
      <c r="V31" s="212"/>
      <c r="W31" s="119">
        <f t="shared" si="2"/>
        <v>0</v>
      </c>
    </row>
    <row r="32" spans="1:23" ht="16.5" customHeight="1">
      <c r="A32" s="56" t="s">
        <v>22</v>
      </c>
      <c r="B32" s="57" t="s">
        <v>16</v>
      </c>
      <c r="C32" s="210"/>
      <c r="D32" s="219"/>
      <c r="E32" s="219"/>
      <c r="F32" s="212"/>
      <c r="G32" s="210"/>
      <c r="H32" s="219"/>
      <c r="I32" s="219"/>
      <c r="J32" s="212"/>
      <c r="K32" s="4">
        <f t="shared" si="1"/>
        <v>0</v>
      </c>
      <c r="L32" s="161">
        <f>Jahresübersicht!$L$26/(Jahresübersicht!$L$24*24)</f>
        <v>0</v>
      </c>
      <c r="M32" s="221">
        <f>M31+K32-L32+SUM(N32:V32)</f>
        <v>0</v>
      </c>
      <c r="N32" s="210"/>
      <c r="O32" s="210"/>
      <c r="P32" s="211"/>
      <c r="Q32" s="212"/>
      <c r="R32" s="212"/>
      <c r="S32" s="212"/>
      <c r="T32" s="212"/>
      <c r="U32" s="212"/>
      <c r="V32" s="212"/>
      <c r="W32" s="119">
        <f t="shared" si="2"/>
        <v>0</v>
      </c>
    </row>
    <row r="33" spans="1:23" ht="16.5" customHeight="1">
      <c r="A33" s="56" t="s">
        <v>23</v>
      </c>
      <c r="B33" s="57" t="s">
        <v>18</v>
      </c>
      <c r="C33" s="210"/>
      <c r="D33" s="219"/>
      <c r="E33" s="219"/>
      <c r="F33" s="212"/>
      <c r="G33" s="210"/>
      <c r="H33" s="219"/>
      <c r="I33" s="219"/>
      <c r="J33" s="212"/>
      <c r="K33" s="4">
        <f t="shared" si="1"/>
        <v>0</v>
      </c>
      <c r="L33" s="161">
        <f>Jahresübersicht!$L$26/(Jahresübersicht!$L$24*24)</f>
        <v>0</v>
      </c>
      <c r="M33" s="221">
        <f t="shared" si="4"/>
        <v>0</v>
      </c>
      <c r="N33" s="210"/>
      <c r="O33" s="210"/>
      <c r="P33" s="211"/>
      <c r="Q33" s="212"/>
      <c r="R33" s="212"/>
      <c r="S33" s="212"/>
      <c r="T33" s="212"/>
      <c r="U33" s="212"/>
      <c r="V33" s="212"/>
      <c r="W33" s="119">
        <f t="shared" si="2"/>
        <v>0</v>
      </c>
    </row>
    <row r="34" spans="1:23" ht="16.5" customHeight="1">
      <c r="A34" s="56" t="s">
        <v>24</v>
      </c>
      <c r="B34" s="57" t="s">
        <v>6</v>
      </c>
      <c r="C34" s="210"/>
      <c r="D34" s="219"/>
      <c r="E34" s="219"/>
      <c r="F34" s="212"/>
      <c r="G34" s="210"/>
      <c r="H34" s="219"/>
      <c r="I34" s="219"/>
      <c r="J34" s="212"/>
      <c r="K34" s="4">
        <f t="shared" si="1"/>
        <v>0</v>
      </c>
      <c r="L34" s="161">
        <f>Jahresübersicht!$L$26/(Jahresübersicht!$L$24*24)</f>
        <v>0</v>
      </c>
      <c r="M34" s="221">
        <f t="shared" si="4"/>
        <v>0</v>
      </c>
      <c r="N34" s="210"/>
      <c r="O34" s="210"/>
      <c r="P34" s="211"/>
      <c r="Q34" s="212"/>
      <c r="R34" s="212"/>
      <c r="S34" s="212"/>
      <c r="T34" s="212"/>
      <c r="U34" s="212"/>
      <c r="V34" s="212"/>
      <c r="W34" s="119">
        <f t="shared" si="2"/>
        <v>0</v>
      </c>
    </row>
    <row r="35" spans="1:23" ht="16.5" customHeight="1">
      <c r="A35" s="58" t="s">
        <v>25</v>
      </c>
      <c r="B35" s="103" t="s">
        <v>8</v>
      </c>
      <c r="C35" s="8"/>
      <c r="D35" s="9"/>
      <c r="E35" s="9"/>
      <c r="F35" s="10"/>
      <c r="G35" s="8"/>
      <c r="H35" s="9"/>
      <c r="I35" s="9"/>
      <c r="J35" s="10"/>
      <c r="K35" s="159">
        <f t="shared" si="1"/>
        <v>0</v>
      </c>
      <c r="M35" s="221">
        <f t="shared" si="4"/>
        <v>0</v>
      </c>
      <c r="N35" s="8"/>
      <c r="O35" s="8"/>
      <c r="P35" s="209"/>
      <c r="Q35" s="10"/>
      <c r="R35" s="10"/>
      <c r="S35" s="10"/>
      <c r="T35" s="10"/>
      <c r="U35" s="10"/>
      <c r="V35" s="10"/>
      <c r="W35" s="119">
        <f t="shared" si="2"/>
        <v>0</v>
      </c>
    </row>
    <row r="36" spans="1:23" ht="16.5" customHeight="1">
      <c r="A36" s="58" t="s">
        <v>26</v>
      </c>
      <c r="B36" s="103" t="s">
        <v>10</v>
      </c>
      <c r="C36" s="8"/>
      <c r="D36" s="9"/>
      <c r="E36" s="9"/>
      <c r="F36" s="10"/>
      <c r="G36" s="8"/>
      <c r="H36" s="9"/>
      <c r="I36" s="9"/>
      <c r="J36" s="10"/>
      <c r="K36" s="159">
        <f t="shared" si="1"/>
        <v>0</v>
      </c>
      <c r="L36" s="161"/>
      <c r="M36" s="221">
        <f t="shared" si="4"/>
        <v>0</v>
      </c>
      <c r="N36" s="8"/>
      <c r="O36" s="8"/>
      <c r="P36" s="209"/>
      <c r="Q36" s="10"/>
      <c r="R36" s="10"/>
      <c r="S36" s="10"/>
      <c r="T36" s="10"/>
      <c r="U36" s="10"/>
      <c r="V36" s="10"/>
      <c r="W36" s="119">
        <f t="shared" si="2"/>
        <v>0</v>
      </c>
    </row>
    <row r="37" spans="1:23" s="179" customFormat="1" ht="16.5" customHeight="1">
      <c r="A37" s="218" t="s">
        <v>27</v>
      </c>
      <c r="B37" s="214" t="s">
        <v>12</v>
      </c>
      <c r="C37" s="210"/>
      <c r="D37" s="219"/>
      <c r="E37" s="219"/>
      <c r="F37" s="212"/>
      <c r="G37" s="210"/>
      <c r="H37" s="219"/>
      <c r="I37" s="219"/>
      <c r="J37" s="212"/>
      <c r="K37" s="217">
        <f t="shared" si="1"/>
        <v>0</v>
      </c>
      <c r="L37" s="161">
        <f>Jahresübersicht!$L$26/(Jahresübersicht!$L$24*24)</f>
        <v>0</v>
      </c>
      <c r="M37" s="221">
        <f t="shared" si="4"/>
        <v>0</v>
      </c>
      <c r="N37" s="210"/>
      <c r="O37" s="210"/>
      <c r="P37" s="211"/>
      <c r="Q37" s="212"/>
      <c r="R37" s="212"/>
      <c r="S37" s="212"/>
      <c r="T37" s="212"/>
      <c r="U37" s="212"/>
      <c r="V37" s="212"/>
      <c r="W37" s="119">
        <f t="shared" si="2"/>
        <v>0</v>
      </c>
    </row>
    <row r="38" spans="1:23" s="179" customFormat="1" ht="16.5" customHeight="1">
      <c r="A38" s="218" t="s">
        <v>28</v>
      </c>
      <c r="B38" s="214" t="s">
        <v>14</v>
      </c>
      <c r="C38" s="210"/>
      <c r="D38" s="219"/>
      <c r="E38" s="219"/>
      <c r="F38" s="212"/>
      <c r="G38" s="210"/>
      <c r="H38" s="219"/>
      <c r="I38" s="219"/>
      <c r="J38" s="212"/>
      <c r="K38" s="217">
        <f t="shared" si="1"/>
        <v>0</v>
      </c>
      <c r="L38" s="161">
        <f>Jahresübersicht!$L$26/(Jahresübersicht!$L$24*24)</f>
        <v>0</v>
      </c>
      <c r="M38" s="221">
        <f t="shared" si="4"/>
        <v>0</v>
      </c>
      <c r="N38" s="210"/>
      <c r="O38" s="210"/>
      <c r="P38" s="211"/>
      <c r="Q38" s="212"/>
      <c r="R38" s="212"/>
      <c r="S38" s="212"/>
      <c r="T38" s="212"/>
      <c r="U38" s="212"/>
      <c r="V38" s="212"/>
      <c r="W38" s="119">
        <f t="shared" si="2"/>
        <v>0</v>
      </c>
    </row>
    <row r="39" spans="1:23" ht="16.5" customHeight="1">
      <c r="A39" s="56" t="s">
        <v>29</v>
      </c>
      <c r="B39" s="57" t="s">
        <v>16</v>
      </c>
      <c r="C39" s="210"/>
      <c r="D39" s="219"/>
      <c r="E39" s="219"/>
      <c r="F39" s="212"/>
      <c r="G39" s="210"/>
      <c r="H39" s="219"/>
      <c r="I39" s="219"/>
      <c r="J39" s="212"/>
      <c r="K39" s="4">
        <f t="shared" si="1"/>
        <v>0</v>
      </c>
      <c r="L39" s="161">
        <f>Jahresübersicht!$L$26/(Jahresübersicht!$L$24*24)</f>
        <v>0</v>
      </c>
      <c r="M39" s="221">
        <f>M38+K39-L39+SUM(N39:V39)</f>
        <v>0</v>
      </c>
      <c r="N39" s="210"/>
      <c r="O39" s="210"/>
      <c r="P39" s="211"/>
      <c r="Q39" s="212"/>
      <c r="R39" s="212"/>
      <c r="S39" s="212"/>
      <c r="T39" s="212"/>
      <c r="U39" s="212"/>
      <c r="V39" s="212"/>
      <c r="W39" s="119">
        <f t="shared" si="2"/>
        <v>0</v>
      </c>
    </row>
    <row r="40" spans="1:23" ht="16.5" customHeight="1">
      <c r="A40" s="56" t="s">
        <v>30</v>
      </c>
      <c r="B40" s="57" t="s">
        <v>18</v>
      </c>
      <c r="C40" s="210"/>
      <c r="D40" s="219"/>
      <c r="E40" s="219"/>
      <c r="F40" s="212"/>
      <c r="G40" s="210"/>
      <c r="H40" s="219"/>
      <c r="I40" s="219"/>
      <c r="J40" s="212"/>
      <c r="K40" s="4">
        <f t="shared" si="1"/>
        <v>0</v>
      </c>
      <c r="L40" s="161">
        <f>Jahresübersicht!$L$26/(Jahresübersicht!$L$24*24)</f>
        <v>0</v>
      </c>
      <c r="M40" s="221">
        <f t="shared" si="4"/>
        <v>0</v>
      </c>
      <c r="N40" s="210"/>
      <c r="O40" s="210"/>
      <c r="P40" s="211"/>
      <c r="Q40" s="212"/>
      <c r="R40" s="212"/>
      <c r="S40" s="212"/>
      <c r="T40" s="212"/>
      <c r="U40" s="212"/>
      <c r="V40" s="212"/>
      <c r="W40" s="119">
        <f t="shared" si="2"/>
        <v>0</v>
      </c>
    </row>
    <row r="41" spans="1:23" ht="16.5" customHeight="1">
      <c r="A41" s="56" t="s">
        <v>31</v>
      </c>
      <c r="B41" s="57" t="s">
        <v>6</v>
      </c>
      <c r="C41" s="210"/>
      <c r="D41" s="219"/>
      <c r="E41" s="219"/>
      <c r="F41" s="212"/>
      <c r="G41" s="210"/>
      <c r="H41" s="219"/>
      <c r="I41" s="219"/>
      <c r="J41" s="212"/>
      <c r="K41" s="4">
        <f t="shared" si="1"/>
        <v>0</v>
      </c>
      <c r="L41" s="161">
        <f>Jahresübersicht!$L$26/(Jahresübersicht!$L$24*24)</f>
        <v>0</v>
      </c>
      <c r="M41" s="221">
        <f t="shared" si="4"/>
        <v>0</v>
      </c>
      <c r="N41" s="210"/>
      <c r="O41" s="210"/>
      <c r="P41" s="211"/>
      <c r="Q41" s="212"/>
      <c r="R41" s="212"/>
      <c r="S41" s="212"/>
      <c r="T41" s="212"/>
      <c r="U41" s="212"/>
      <c r="V41" s="212"/>
      <c r="W41" s="119">
        <f t="shared" si="2"/>
        <v>0</v>
      </c>
    </row>
    <row r="42" spans="1:23" ht="16.5" customHeight="1">
      <c r="A42" s="58" t="s">
        <v>32</v>
      </c>
      <c r="B42" s="103" t="s">
        <v>8</v>
      </c>
      <c r="C42" s="8"/>
      <c r="D42" s="9"/>
      <c r="E42" s="9"/>
      <c r="F42" s="10"/>
      <c r="G42" s="8"/>
      <c r="H42" s="9"/>
      <c r="I42" s="9"/>
      <c r="J42" s="10"/>
      <c r="K42" s="159">
        <f t="shared" si="1"/>
        <v>0</v>
      </c>
      <c r="M42" s="221">
        <f aca="true" t="shared" si="5" ref="M42:M50">M41+K42-L42+SUM(N42:V42)</f>
        <v>0</v>
      </c>
      <c r="N42" s="8"/>
      <c r="O42" s="8"/>
      <c r="P42" s="209"/>
      <c r="Q42" s="10"/>
      <c r="R42" s="10"/>
      <c r="S42" s="10"/>
      <c r="T42" s="10"/>
      <c r="U42" s="10"/>
      <c r="V42" s="10"/>
      <c r="W42" s="119">
        <f t="shared" si="2"/>
        <v>0</v>
      </c>
    </row>
    <row r="43" spans="1:23" ht="16.5" customHeight="1">
      <c r="A43" s="58" t="s">
        <v>33</v>
      </c>
      <c r="B43" s="103" t="s">
        <v>10</v>
      </c>
      <c r="C43" s="8"/>
      <c r="D43" s="9"/>
      <c r="E43" s="9"/>
      <c r="F43" s="10"/>
      <c r="G43" s="8"/>
      <c r="H43" s="9"/>
      <c r="I43" s="9"/>
      <c r="J43" s="10"/>
      <c r="K43" s="159">
        <f t="shared" si="1"/>
        <v>0</v>
      </c>
      <c r="L43" s="161"/>
      <c r="M43" s="221">
        <f t="shared" si="5"/>
        <v>0</v>
      </c>
      <c r="N43" s="8"/>
      <c r="O43" s="8"/>
      <c r="P43" s="209"/>
      <c r="Q43" s="10"/>
      <c r="R43" s="10"/>
      <c r="S43" s="10"/>
      <c r="T43" s="10"/>
      <c r="U43" s="10"/>
      <c r="V43" s="10"/>
      <c r="W43" s="119">
        <f t="shared" si="2"/>
        <v>0</v>
      </c>
    </row>
    <row r="44" spans="1:23" s="179" customFormat="1" ht="16.5" customHeight="1">
      <c r="A44" s="218" t="s">
        <v>34</v>
      </c>
      <c r="B44" s="214" t="s">
        <v>12</v>
      </c>
      <c r="C44" s="210"/>
      <c r="D44" s="219"/>
      <c r="E44" s="219"/>
      <c r="F44" s="212"/>
      <c r="G44" s="210"/>
      <c r="H44" s="219"/>
      <c r="I44" s="219"/>
      <c r="J44" s="212"/>
      <c r="K44" s="217">
        <f t="shared" si="1"/>
        <v>0</v>
      </c>
      <c r="L44" s="161">
        <f>Jahresübersicht!$L$26/(Jahresübersicht!$L$24*24)</f>
        <v>0</v>
      </c>
      <c r="M44" s="221">
        <f t="shared" si="5"/>
        <v>0</v>
      </c>
      <c r="N44" s="210"/>
      <c r="O44" s="210"/>
      <c r="P44" s="211"/>
      <c r="Q44" s="212"/>
      <c r="R44" s="212"/>
      <c r="S44" s="212"/>
      <c r="T44" s="212"/>
      <c r="U44" s="212"/>
      <c r="V44" s="212"/>
      <c r="W44" s="119">
        <f t="shared" si="2"/>
        <v>0</v>
      </c>
    </row>
    <row r="45" spans="1:23" s="179" customFormat="1" ht="16.5" customHeight="1">
      <c r="A45" s="218" t="s">
        <v>35</v>
      </c>
      <c r="B45" s="214" t="s">
        <v>14</v>
      </c>
      <c r="C45" s="210"/>
      <c r="D45" s="219"/>
      <c r="E45" s="219"/>
      <c r="F45" s="212"/>
      <c r="G45" s="210"/>
      <c r="H45" s="219"/>
      <c r="I45" s="219"/>
      <c r="J45" s="212"/>
      <c r="K45" s="217">
        <f t="shared" si="1"/>
        <v>0</v>
      </c>
      <c r="L45" s="161">
        <f>Jahresübersicht!$L$26/(Jahresübersicht!$L$24*24)</f>
        <v>0</v>
      </c>
      <c r="M45" s="221">
        <f t="shared" si="5"/>
        <v>0</v>
      </c>
      <c r="N45" s="210"/>
      <c r="O45" s="210"/>
      <c r="P45" s="211"/>
      <c r="Q45" s="212"/>
      <c r="R45" s="212"/>
      <c r="S45" s="212"/>
      <c r="T45" s="212"/>
      <c r="U45" s="212"/>
      <c r="V45" s="212"/>
      <c r="W45" s="119">
        <f t="shared" si="2"/>
        <v>0</v>
      </c>
    </row>
    <row r="46" spans="1:23" ht="16.5" customHeight="1">
      <c r="A46" s="56" t="s">
        <v>36</v>
      </c>
      <c r="B46" s="57" t="s">
        <v>16</v>
      </c>
      <c r="C46" s="210"/>
      <c r="D46" s="219"/>
      <c r="E46" s="219"/>
      <c r="F46" s="212"/>
      <c r="G46" s="210"/>
      <c r="H46" s="219"/>
      <c r="I46" s="219"/>
      <c r="J46" s="212"/>
      <c r="K46" s="4">
        <f t="shared" si="1"/>
        <v>0</v>
      </c>
      <c r="L46" s="161">
        <f>Jahresübersicht!$L$26/(Jahresübersicht!$L$24*24)</f>
        <v>0</v>
      </c>
      <c r="M46" s="221">
        <f t="shared" si="5"/>
        <v>0</v>
      </c>
      <c r="N46" s="210"/>
      <c r="O46" s="210"/>
      <c r="P46" s="211"/>
      <c r="Q46" s="212"/>
      <c r="R46" s="212"/>
      <c r="S46" s="212"/>
      <c r="T46" s="212"/>
      <c r="U46" s="212"/>
      <c r="V46" s="212"/>
      <c r="W46" s="119">
        <f t="shared" si="2"/>
        <v>0</v>
      </c>
    </row>
    <row r="47" spans="1:23" ht="16.5" customHeight="1">
      <c r="A47" s="56" t="s">
        <v>37</v>
      </c>
      <c r="B47" s="57" t="s">
        <v>18</v>
      </c>
      <c r="C47" s="210"/>
      <c r="D47" s="219"/>
      <c r="E47" s="219"/>
      <c r="F47" s="212"/>
      <c r="G47" s="210"/>
      <c r="H47" s="219"/>
      <c r="I47" s="219"/>
      <c r="J47" s="212"/>
      <c r="K47" s="4">
        <f t="shared" si="1"/>
        <v>0</v>
      </c>
      <c r="L47" s="161">
        <f>Jahresübersicht!$L$26/(Jahresübersicht!$L$24*24)</f>
        <v>0</v>
      </c>
      <c r="M47" s="221">
        <f t="shared" si="5"/>
        <v>0</v>
      </c>
      <c r="N47" s="210"/>
      <c r="O47" s="210"/>
      <c r="P47" s="211"/>
      <c r="Q47" s="212"/>
      <c r="R47" s="212"/>
      <c r="S47" s="212"/>
      <c r="T47" s="212"/>
      <c r="U47" s="212"/>
      <c r="V47" s="212"/>
      <c r="W47" s="119">
        <f t="shared" si="2"/>
        <v>0</v>
      </c>
    </row>
    <row r="48" spans="1:23" ht="16.5" customHeight="1">
      <c r="A48" s="56" t="s">
        <v>38</v>
      </c>
      <c r="B48" s="57" t="s">
        <v>6</v>
      </c>
      <c r="C48" s="210"/>
      <c r="D48" s="219"/>
      <c r="E48" s="219"/>
      <c r="F48" s="212"/>
      <c r="G48" s="210"/>
      <c r="H48" s="219"/>
      <c r="I48" s="219"/>
      <c r="J48" s="212"/>
      <c r="K48" s="4">
        <f t="shared" si="1"/>
        <v>0</v>
      </c>
      <c r="L48" s="161">
        <f>Jahresübersicht!$L$26/(Jahresübersicht!$L$24*24)</f>
        <v>0</v>
      </c>
      <c r="M48" s="221">
        <f t="shared" si="5"/>
        <v>0</v>
      </c>
      <c r="N48" s="210"/>
      <c r="O48" s="210"/>
      <c r="P48" s="211"/>
      <c r="Q48" s="212"/>
      <c r="R48" s="212"/>
      <c r="S48" s="212"/>
      <c r="T48" s="212"/>
      <c r="U48" s="212"/>
      <c r="V48" s="212"/>
      <c r="W48" s="119">
        <f t="shared" si="2"/>
        <v>0</v>
      </c>
    </row>
    <row r="49" spans="1:23" ht="16.5" customHeight="1">
      <c r="A49" s="58" t="s">
        <v>39</v>
      </c>
      <c r="B49" s="103" t="s">
        <v>8</v>
      </c>
      <c r="C49" s="8"/>
      <c r="D49" s="9"/>
      <c r="E49" s="9"/>
      <c r="F49" s="10"/>
      <c r="G49" s="8"/>
      <c r="H49" s="9"/>
      <c r="I49" s="9"/>
      <c r="J49" s="10"/>
      <c r="K49" s="159">
        <f t="shared" si="1"/>
        <v>0</v>
      </c>
      <c r="M49" s="221">
        <f t="shared" si="5"/>
        <v>0</v>
      </c>
      <c r="N49" s="8"/>
      <c r="O49" s="8"/>
      <c r="P49" s="209"/>
      <c r="Q49" s="10"/>
      <c r="R49" s="10"/>
      <c r="S49" s="10"/>
      <c r="T49" s="10"/>
      <c r="U49" s="10"/>
      <c r="V49" s="10"/>
      <c r="W49" s="119">
        <f t="shared" si="2"/>
        <v>0</v>
      </c>
    </row>
    <row r="50" spans="1:23" ht="16.5" customHeight="1">
      <c r="A50" s="58" t="s">
        <v>40</v>
      </c>
      <c r="B50" s="103" t="s">
        <v>10</v>
      </c>
      <c r="C50" s="8"/>
      <c r="D50" s="9"/>
      <c r="E50" s="9"/>
      <c r="F50" s="10"/>
      <c r="G50" s="8"/>
      <c r="H50" s="9"/>
      <c r="I50" s="9"/>
      <c r="J50" s="10"/>
      <c r="K50" s="159">
        <f t="shared" si="1"/>
        <v>0</v>
      </c>
      <c r="L50" s="161"/>
      <c r="M50" s="221">
        <f t="shared" si="5"/>
        <v>0</v>
      </c>
      <c r="N50" s="8"/>
      <c r="O50" s="8"/>
      <c r="P50" s="209"/>
      <c r="Q50" s="10"/>
      <c r="R50" s="10"/>
      <c r="S50" s="10"/>
      <c r="T50" s="10"/>
      <c r="U50" s="10"/>
      <c r="V50" s="10"/>
      <c r="W50" s="119"/>
    </row>
    <row r="51" spans="1:23" ht="16.5" customHeight="1">
      <c r="A51" s="218" t="s">
        <v>41</v>
      </c>
      <c r="B51" s="214" t="s">
        <v>12</v>
      </c>
      <c r="C51" s="210"/>
      <c r="D51" s="219"/>
      <c r="E51" s="219"/>
      <c r="F51" s="212"/>
      <c r="G51" s="210"/>
      <c r="H51" s="219"/>
      <c r="I51" s="219"/>
      <c r="J51" s="212"/>
      <c r="K51" s="217">
        <f t="shared" si="1"/>
        <v>0</v>
      </c>
      <c r="L51" s="161">
        <f>Jahresübersicht!$L$26/(Jahresübersicht!$L$24*24)</f>
        <v>0</v>
      </c>
      <c r="M51" s="221">
        <f t="shared" si="4"/>
        <v>0</v>
      </c>
      <c r="N51" s="210"/>
      <c r="O51" s="210"/>
      <c r="P51" s="211"/>
      <c r="Q51" s="212"/>
      <c r="R51" s="212"/>
      <c r="S51" s="212"/>
      <c r="T51" s="212"/>
      <c r="U51" s="212"/>
      <c r="V51" s="212"/>
      <c r="W51" s="119"/>
    </row>
    <row r="52" spans="1:23" ht="16.5" customHeight="1" thickBot="1">
      <c r="A52" s="218" t="s">
        <v>49</v>
      </c>
      <c r="B52" s="214" t="s">
        <v>14</v>
      </c>
      <c r="C52" s="210"/>
      <c r="D52" s="219"/>
      <c r="E52" s="219"/>
      <c r="F52" s="212"/>
      <c r="G52" s="210"/>
      <c r="H52" s="219"/>
      <c r="I52" s="219"/>
      <c r="J52" s="212"/>
      <c r="K52" s="217">
        <f t="shared" si="1"/>
        <v>0</v>
      </c>
      <c r="L52" s="161">
        <f>Jahresübersicht!$L$26/(Jahresübersicht!$L$24*24)</f>
        <v>0</v>
      </c>
      <c r="M52" s="221">
        <f t="shared" si="4"/>
        <v>0</v>
      </c>
      <c r="N52" s="210"/>
      <c r="O52" s="210"/>
      <c r="P52" s="211"/>
      <c r="Q52" s="212"/>
      <c r="R52" s="212"/>
      <c r="S52" s="212"/>
      <c r="T52" s="212"/>
      <c r="U52" s="212"/>
      <c r="V52" s="212"/>
      <c r="W52" s="119">
        <f>IF(F52="",D52,F52)</f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 aca="true" t="shared" si="6" ref="K53:U53">SUM(K22:K52)</f>
        <v>0</v>
      </c>
      <c r="L53" s="163">
        <f>SUM(L22:L52)</f>
        <v>0</v>
      </c>
      <c r="M53" s="165"/>
      <c r="N53" s="140">
        <f t="shared" si="6"/>
        <v>0</v>
      </c>
      <c r="O53" s="136">
        <f t="shared" si="6"/>
        <v>0</v>
      </c>
      <c r="P53" s="132">
        <f t="shared" si="6"/>
        <v>0</v>
      </c>
      <c r="Q53" s="132">
        <f t="shared" si="6"/>
        <v>0</v>
      </c>
      <c r="R53" s="132">
        <f t="shared" si="6"/>
        <v>0</v>
      </c>
      <c r="S53" s="132">
        <f t="shared" si="6"/>
        <v>0</v>
      </c>
      <c r="T53" s="132">
        <f t="shared" si="6"/>
        <v>0</v>
      </c>
      <c r="U53" s="132">
        <f t="shared" si="6"/>
        <v>0</v>
      </c>
      <c r="V53" s="132">
        <f>SUM(V22:V52)</f>
        <v>0</v>
      </c>
    </row>
    <row r="54" spans="1:22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 aca="true" t="shared" si="7" ref="K54:U54">SUM(K22:K52)*24</f>
        <v>0</v>
      </c>
      <c r="L54" s="164">
        <f>SUM(L22:L52)*24</f>
        <v>0</v>
      </c>
      <c r="M54" s="151"/>
      <c r="N54" s="141">
        <f t="shared" si="7"/>
        <v>0</v>
      </c>
      <c r="O54" s="137">
        <f t="shared" si="7"/>
        <v>0</v>
      </c>
      <c r="P54" s="133">
        <f t="shared" si="7"/>
        <v>0</v>
      </c>
      <c r="Q54" s="133">
        <f t="shared" si="7"/>
        <v>0</v>
      </c>
      <c r="R54" s="133">
        <f t="shared" si="7"/>
        <v>0</v>
      </c>
      <c r="S54" s="133">
        <f t="shared" si="7"/>
        <v>0</v>
      </c>
      <c r="T54" s="133">
        <f t="shared" si="7"/>
        <v>0</v>
      </c>
      <c r="U54" s="133">
        <f t="shared" si="7"/>
        <v>0</v>
      </c>
      <c r="V54" s="133">
        <f>SUM(V22:V52)*24</f>
        <v>0</v>
      </c>
    </row>
    <row r="55" ht="15" thickTop="1"/>
    <row r="57" spans="1:16" ht="22.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0">
    <mergeCell ref="V20:V21"/>
    <mergeCell ref="N19:V19"/>
    <mergeCell ref="A1:B1"/>
    <mergeCell ref="A3:B3"/>
    <mergeCell ref="M20:M21"/>
    <mergeCell ref="P20:P21"/>
    <mergeCell ref="C1:D1"/>
    <mergeCell ref="G1:H1"/>
    <mergeCell ref="G3:H3"/>
    <mergeCell ref="O20:O21"/>
    <mergeCell ref="A20:B20"/>
    <mergeCell ref="A14:B14"/>
    <mergeCell ref="K19:M19"/>
    <mergeCell ref="K20:K21"/>
    <mergeCell ref="L20:L21"/>
    <mergeCell ref="U20:U21"/>
    <mergeCell ref="Q20:Q21"/>
    <mergeCell ref="R20:R21"/>
    <mergeCell ref="S20:S21"/>
    <mergeCell ref="T20:T21"/>
  </mergeCells>
  <conditionalFormatting sqref="M22">
    <cfRule type="cellIs" priority="1" dxfId="0" operator="equal" stopIfTrue="1">
      <formula>-$L$22</formula>
    </cfRule>
  </conditionalFormatting>
  <conditionalFormatting sqref="M23:M52">
    <cfRule type="cellIs" priority="2" dxfId="0" operator="between" stopIfTrue="1">
      <formula>M22-L23</formula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41" right="0.38" top="0.79" bottom="0.3937007874015748" header="0.29" footer="0.15748031496062992"/>
  <pageSetup fitToHeight="1" fitToWidth="1" horizontalDpi="600" verticalDpi="600" orientation="landscape" paperSize="9" scale="56" r:id="rId1"/>
  <headerFooter alignWithMargins="0">
    <oddHeader>&amp;C&amp;"Arial,Fett Kursiv"&amp;16Zeiterfassung - 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Jahresübersicht!M8</f>
        <v>0</v>
      </c>
    </row>
    <row r="7" spans="2:3" ht="15">
      <c r="B7" s="17" t="s">
        <v>43</v>
      </c>
      <c r="C7" s="105">
        <f>Jahresübersicht!M9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Jahresübersicht!M13</f>
        <v>0</v>
      </c>
      <c r="K9" s="35" t="s">
        <v>69</v>
      </c>
      <c r="L9" s="12">
        <f>SUM(O22:O52)*24</f>
        <v>0</v>
      </c>
      <c r="M9" s="12">
        <f>Oktober2006!N9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Jahresübersicht!M25*C6/100</f>
        <v>0</v>
      </c>
      <c r="D10" s="34"/>
      <c r="F10" s="35" t="s">
        <v>113</v>
      </c>
      <c r="G10" s="31">
        <f>Oktober2006!G14</f>
        <v>0</v>
      </c>
      <c r="K10" s="35" t="s">
        <v>55</v>
      </c>
      <c r="L10" s="12">
        <f>SUM(P22:P52)*24</f>
        <v>0</v>
      </c>
      <c r="M10" s="12">
        <f>Oktober2006!N10</f>
        <v>0</v>
      </c>
      <c r="N10" s="36">
        <f t="shared" si="0"/>
        <v>0</v>
      </c>
    </row>
    <row r="11" spans="2:15" ht="15">
      <c r="B11" s="17" t="s">
        <v>65</v>
      </c>
      <c r="C11" s="31">
        <f>(SUM(K22:K51)*24)+G15+L17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Oktober2006!N11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Oktober2006!N12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Oktober2006!C14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Oktober2006!N13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Oktober2006!N14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Oktober2006!N15</f>
        <v>0</v>
      </c>
      <c r="N15" s="36">
        <f t="shared" si="0"/>
        <v>0</v>
      </c>
    </row>
    <row r="16" spans="2:14" ht="15">
      <c r="B16" s="17"/>
      <c r="D16" s="34"/>
      <c r="K16" s="35" t="str">
        <f>Januar2006!J16</f>
        <v>sonstige Absenzen</v>
      </c>
      <c r="L16" s="12">
        <f>SUM(V22:V52)*24</f>
        <v>0</v>
      </c>
      <c r="M16" s="12">
        <f>Oktober2006!N16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92" t="s">
        <v>137</v>
      </c>
      <c r="O19" s="293"/>
      <c r="P19" s="293"/>
      <c r="Q19" s="293"/>
      <c r="R19" s="293"/>
      <c r="S19" s="293"/>
      <c r="T19" s="293"/>
      <c r="U19" s="293"/>
      <c r="V19" s="294"/>
    </row>
    <row r="20" spans="1:22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K16</f>
        <v>sonstige Absenzen</v>
      </c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ht="16.5" customHeight="1">
      <c r="A22" s="56" t="s">
        <v>5</v>
      </c>
      <c r="B22" s="57" t="s">
        <v>16</v>
      </c>
      <c r="C22" s="210"/>
      <c r="D22" s="219"/>
      <c r="E22" s="219"/>
      <c r="F22" s="212"/>
      <c r="G22" s="210"/>
      <c r="H22" s="219"/>
      <c r="I22" s="219"/>
      <c r="J22" s="212"/>
      <c r="K22" s="4">
        <f aca="true" t="shared" si="1" ref="K22:K51">SUM((F22-C22),(J22-G22))-SUM((E22-D22),(I22-H22))</f>
        <v>0</v>
      </c>
      <c r="L22" s="161">
        <f>Jahresübersicht!$M$26/(Jahresübersicht!$M$24*24)</f>
        <v>0</v>
      </c>
      <c r="M22" s="221">
        <f>IF(ISERROR(Oktober2006!M52),K22-L22+SUM(N22:V22),Oktober2006!M52+K22-L22+SUM(N22:V22))</f>
        <v>0</v>
      </c>
      <c r="N22" s="210"/>
      <c r="O22" s="210"/>
      <c r="P22" s="211"/>
      <c r="Q22" s="212"/>
      <c r="R22" s="212"/>
      <c r="S22" s="212"/>
      <c r="T22" s="212"/>
      <c r="U22" s="212"/>
      <c r="V22" s="212"/>
      <c r="W22" s="119">
        <f aca="true" t="shared" si="2" ref="W22:W49">IF(F22="",D22,F22)</f>
        <v>0</v>
      </c>
    </row>
    <row r="23" spans="1:23" ht="16.5" customHeight="1">
      <c r="A23" s="56" t="s">
        <v>7</v>
      </c>
      <c r="B23" s="57" t="s">
        <v>18</v>
      </c>
      <c r="C23" s="210"/>
      <c r="D23" s="219"/>
      <c r="E23" s="219"/>
      <c r="F23" s="212"/>
      <c r="G23" s="210"/>
      <c r="H23" s="219"/>
      <c r="I23" s="219"/>
      <c r="J23" s="212"/>
      <c r="K23" s="4">
        <f t="shared" si="1"/>
        <v>0</v>
      </c>
      <c r="L23" s="161">
        <f>Jahresübersicht!$M$26/(Jahresübersicht!$M$24*24)</f>
        <v>0</v>
      </c>
      <c r="M23" s="221">
        <f aca="true" t="shared" si="3" ref="M23:M39">M22+K23-L23+SUM(N23:V23)</f>
        <v>0</v>
      </c>
      <c r="N23" s="210"/>
      <c r="O23" s="210"/>
      <c r="P23" s="211"/>
      <c r="Q23" s="212"/>
      <c r="R23" s="212"/>
      <c r="S23" s="212"/>
      <c r="T23" s="212"/>
      <c r="U23" s="212"/>
      <c r="V23" s="212"/>
      <c r="W23" s="119">
        <f t="shared" si="2"/>
        <v>0</v>
      </c>
    </row>
    <row r="24" spans="1:23" ht="16.5" customHeight="1">
      <c r="A24" s="56" t="s">
        <v>9</v>
      </c>
      <c r="B24" s="57" t="s">
        <v>6</v>
      </c>
      <c r="C24" s="210"/>
      <c r="D24" s="219"/>
      <c r="E24" s="219"/>
      <c r="F24" s="212"/>
      <c r="G24" s="210"/>
      <c r="H24" s="219"/>
      <c r="I24" s="219"/>
      <c r="J24" s="212"/>
      <c r="K24" s="4">
        <f t="shared" si="1"/>
        <v>0</v>
      </c>
      <c r="L24" s="161">
        <f>Jahresübersicht!$M$26/(Jahresübersicht!$M$24*24)</f>
        <v>0</v>
      </c>
      <c r="M24" s="221">
        <f t="shared" si="3"/>
        <v>0</v>
      </c>
      <c r="N24" s="210"/>
      <c r="O24" s="210"/>
      <c r="P24" s="211"/>
      <c r="Q24" s="212"/>
      <c r="R24" s="212"/>
      <c r="S24" s="212"/>
      <c r="T24" s="212"/>
      <c r="U24" s="212"/>
      <c r="V24" s="212"/>
      <c r="W24" s="119">
        <f t="shared" si="2"/>
        <v>0</v>
      </c>
    </row>
    <row r="25" spans="1:23" ht="16.5" customHeight="1">
      <c r="A25" s="58" t="s">
        <v>11</v>
      </c>
      <c r="B25" s="103" t="s">
        <v>8</v>
      </c>
      <c r="C25" s="8"/>
      <c r="D25" s="9"/>
      <c r="E25" s="9"/>
      <c r="F25" s="10"/>
      <c r="G25" s="8"/>
      <c r="H25" s="9"/>
      <c r="I25" s="9"/>
      <c r="J25" s="10"/>
      <c r="K25" s="159">
        <f t="shared" si="1"/>
        <v>0</v>
      </c>
      <c r="M25" s="221">
        <f t="shared" si="3"/>
        <v>0</v>
      </c>
      <c r="N25" s="8"/>
      <c r="O25" s="8"/>
      <c r="P25" s="209"/>
      <c r="Q25" s="10"/>
      <c r="R25" s="10"/>
      <c r="S25" s="10"/>
      <c r="T25" s="10"/>
      <c r="U25" s="10"/>
      <c r="V25" s="10"/>
      <c r="W25" s="119">
        <f t="shared" si="2"/>
        <v>0</v>
      </c>
    </row>
    <row r="26" spans="1:23" ht="16.5" customHeight="1">
      <c r="A26" s="58" t="s">
        <v>13</v>
      </c>
      <c r="B26" s="59" t="s">
        <v>10</v>
      </c>
      <c r="C26" s="8"/>
      <c r="D26" s="9"/>
      <c r="E26" s="9"/>
      <c r="F26" s="10"/>
      <c r="G26" s="8"/>
      <c r="H26" s="9"/>
      <c r="I26" s="9"/>
      <c r="J26" s="10"/>
      <c r="K26" s="159">
        <f t="shared" si="1"/>
        <v>0</v>
      </c>
      <c r="L26" s="161"/>
      <c r="M26" s="221">
        <f t="shared" si="3"/>
        <v>0</v>
      </c>
      <c r="N26" s="8"/>
      <c r="O26" s="8"/>
      <c r="P26" s="209"/>
      <c r="Q26" s="10"/>
      <c r="R26" s="10"/>
      <c r="S26" s="10"/>
      <c r="T26" s="10"/>
      <c r="U26" s="10"/>
      <c r="V26" s="10"/>
      <c r="W26" s="119">
        <f t="shared" si="2"/>
        <v>0</v>
      </c>
    </row>
    <row r="27" spans="1:23" s="179" customFormat="1" ht="16.5" customHeight="1">
      <c r="A27" s="218" t="s">
        <v>15</v>
      </c>
      <c r="B27" s="214" t="s">
        <v>12</v>
      </c>
      <c r="C27" s="210"/>
      <c r="D27" s="219"/>
      <c r="E27" s="219"/>
      <c r="F27" s="212"/>
      <c r="G27" s="210"/>
      <c r="H27" s="219"/>
      <c r="I27" s="219"/>
      <c r="J27" s="212"/>
      <c r="K27" s="217">
        <f>SUM((F27-C27),(J27-G27))-SUM((E27-D27),(I27-H27))</f>
        <v>0</v>
      </c>
      <c r="L27" s="161">
        <f>Jahresübersicht!$M$26/(Jahresübersicht!$M$24*24)</f>
        <v>0</v>
      </c>
      <c r="M27" s="221">
        <f t="shared" si="3"/>
        <v>0</v>
      </c>
      <c r="N27" s="210"/>
      <c r="O27" s="210"/>
      <c r="P27" s="211"/>
      <c r="Q27" s="212"/>
      <c r="R27" s="212"/>
      <c r="S27" s="212"/>
      <c r="T27" s="212"/>
      <c r="U27" s="212"/>
      <c r="V27" s="212"/>
      <c r="W27" s="119">
        <f t="shared" si="2"/>
        <v>0</v>
      </c>
    </row>
    <row r="28" spans="1:23" s="179" customFormat="1" ht="16.5" customHeight="1">
      <c r="A28" s="218" t="s">
        <v>17</v>
      </c>
      <c r="B28" s="57" t="s">
        <v>14</v>
      </c>
      <c r="C28" s="210"/>
      <c r="D28" s="219"/>
      <c r="E28" s="219"/>
      <c r="F28" s="212"/>
      <c r="G28" s="210"/>
      <c r="H28" s="219"/>
      <c r="I28" s="219"/>
      <c r="J28" s="212"/>
      <c r="K28" s="217">
        <f>SUM((F28-C28),(J28-G28))-SUM((E28-D28),(I28-H28))</f>
        <v>0</v>
      </c>
      <c r="L28" s="161">
        <f>Jahresübersicht!$M$26/(Jahresübersicht!$M$24*24)</f>
        <v>0</v>
      </c>
      <c r="M28" s="221">
        <f t="shared" si="3"/>
        <v>0</v>
      </c>
      <c r="N28" s="210"/>
      <c r="O28" s="210"/>
      <c r="P28" s="211"/>
      <c r="Q28" s="212"/>
      <c r="R28" s="212"/>
      <c r="S28" s="212"/>
      <c r="T28" s="212"/>
      <c r="U28" s="212"/>
      <c r="V28" s="212"/>
      <c r="W28" s="119">
        <f t="shared" si="2"/>
        <v>0</v>
      </c>
    </row>
    <row r="29" spans="1:23" ht="16.5" customHeight="1">
      <c r="A29" s="56" t="s">
        <v>19</v>
      </c>
      <c r="B29" s="57" t="s">
        <v>16</v>
      </c>
      <c r="C29" s="210"/>
      <c r="D29" s="219"/>
      <c r="E29" s="219"/>
      <c r="F29" s="212"/>
      <c r="G29" s="210"/>
      <c r="H29" s="219"/>
      <c r="I29" s="219"/>
      <c r="J29" s="212"/>
      <c r="K29" s="4">
        <f t="shared" si="1"/>
        <v>0</v>
      </c>
      <c r="L29" s="161">
        <f>Jahresübersicht!$M$26/(Jahresübersicht!$M$24*24)</f>
        <v>0</v>
      </c>
      <c r="M29" s="221">
        <f t="shared" si="3"/>
        <v>0</v>
      </c>
      <c r="N29" s="210"/>
      <c r="O29" s="210"/>
      <c r="P29" s="211"/>
      <c r="Q29" s="212"/>
      <c r="R29" s="212"/>
      <c r="S29" s="212"/>
      <c r="T29" s="212"/>
      <c r="U29" s="212"/>
      <c r="V29" s="212"/>
      <c r="W29" s="119">
        <f t="shared" si="2"/>
        <v>0</v>
      </c>
    </row>
    <row r="30" spans="1:23" ht="16.5" customHeight="1">
      <c r="A30" s="56" t="s">
        <v>20</v>
      </c>
      <c r="B30" s="57" t="s">
        <v>18</v>
      </c>
      <c r="C30" s="210"/>
      <c r="D30" s="219"/>
      <c r="E30" s="219"/>
      <c r="F30" s="212"/>
      <c r="G30" s="210"/>
      <c r="H30" s="219"/>
      <c r="I30" s="219"/>
      <c r="J30" s="212"/>
      <c r="K30" s="4">
        <f t="shared" si="1"/>
        <v>0</v>
      </c>
      <c r="L30" s="161">
        <f>Jahresübersicht!$M$26/(Jahresübersicht!$M$24*24)</f>
        <v>0</v>
      </c>
      <c r="M30" s="221">
        <f t="shared" si="3"/>
        <v>0</v>
      </c>
      <c r="N30" s="210"/>
      <c r="O30" s="210"/>
      <c r="P30" s="211"/>
      <c r="Q30" s="212"/>
      <c r="R30" s="212"/>
      <c r="S30" s="212"/>
      <c r="T30" s="212"/>
      <c r="U30" s="212"/>
      <c r="V30" s="212"/>
      <c r="W30" s="119">
        <f t="shared" si="2"/>
        <v>0</v>
      </c>
    </row>
    <row r="31" spans="1:23" ht="16.5" customHeight="1">
      <c r="A31" s="56" t="s">
        <v>21</v>
      </c>
      <c r="B31" s="57" t="s">
        <v>6</v>
      </c>
      <c r="C31" s="210"/>
      <c r="D31" s="219"/>
      <c r="E31" s="219"/>
      <c r="F31" s="212"/>
      <c r="G31" s="210"/>
      <c r="H31" s="219"/>
      <c r="I31" s="219"/>
      <c r="J31" s="212"/>
      <c r="K31" s="4">
        <f t="shared" si="1"/>
        <v>0</v>
      </c>
      <c r="L31" s="161">
        <f>Jahresübersicht!$M$26/(Jahresübersicht!$M$24*24)</f>
        <v>0</v>
      </c>
      <c r="M31" s="221">
        <f t="shared" si="3"/>
        <v>0</v>
      </c>
      <c r="N31" s="210"/>
      <c r="O31" s="210"/>
      <c r="P31" s="211"/>
      <c r="Q31" s="212"/>
      <c r="R31" s="212"/>
      <c r="S31" s="212"/>
      <c r="T31" s="212"/>
      <c r="U31" s="212"/>
      <c r="V31" s="212"/>
      <c r="W31" s="119">
        <f t="shared" si="2"/>
        <v>0</v>
      </c>
    </row>
    <row r="32" spans="1:23" ht="16.5" customHeight="1">
      <c r="A32" s="58" t="s">
        <v>22</v>
      </c>
      <c r="B32" s="103" t="s">
        <v>8</v>
      </c>
      <c r="C32" s="8"/>
      <c r="D32" s="9"/>
      <c r="E32" s="9"/>
      <c r="F32" s="10"/>
      <c r="G32" s="8"/>
      <c r="H32" s="9"/>
      <c r="I32" s="9"/>
      <c r="J32" s="10"/>
      <c r="K32" s="159">
        <f t="shared" si="1"/>
        <v>0</v>
      </c>
      <c r="M32" s="221">
        <f t="shared" si="3"/>
        <v>0</v>
      </c>
      <c r="N32" s="8"/>
      <c r="O32" s="8"/>
      <c r="P32" s="209"/>
      <c r="Q32" s="10"/>
      <c r="R32" s="10"/>
      <c r="S32" s="10"/>
      <c r="T32" s="10"/>
      <c r="U32" s="10"/>
      <c r="V32" s="10"/>
      <c r="W32" s="119">
        <f t="shared" si="2"/>
        <v>0</v>
      </c>
    </row>
    <row r="33" spans="1:23" ht="16.5" customHeight="1">
      <c r="A33" s="58" t="s">
        <v>23</v>
      </c>
      <c r="B33" s="59" t="s">
        <v>10</v>
      </c>
      <c r="C33" s="8"/>
      <c r="D33" s="9"/>
      <c r="E33" s="9"/>
      <c r="F33" s="10"/>
      <c r="G33" s="8"/>
      <c r="H33" s="9"/>
      <c r="I33" s="9"/>
      <c r="J33" s="10"/>
      <c r="K33" s="159">
        <f t="shared" si="1"/>
        <v>0</v>
      </c>
      <c r="L33" s="161"/>
      <c r="M33" s="221">
        <f t="shared" si="3"/>
        <v>0</v>
      </c>
      <c r="N33" s="8"/>
      <c r="O33" s="8"/>
      <c r="P33" s="209"/>
      <c r="Q33" s="10"/>
      <c r="R33" s="10"/>
      <c r="S33" s="10"/>
      <c r="T33" s="10"/>
      <c r="U33" s="10"/>
      <c r="V33" s="10"/>
      <c r="W33" s="119">
        <f t="shared" si="2"/>
        <v>0</v>
      </c>
    </row>
    <row r="34" spans="1:23" s="179" customFormat="1" ht="16.5" customHeight="1">
      <c r="A34" s="218" t="s">
        <v>24</v>
      </c>
      <c r="B34" s="214" t="s">
        <v>12</v>
      </c>
      <c r="C34" s="210"/>
      <c r="D34" s="219"/>
      <c r="E34" s="219"/>
      <c r="F34" s="212"/>
      <c r="G34" s="210"/>
      <c r="H34" s="219"/>
      <c r="I34" s="219"/>
      <c r="J34" s="212"/>
      <c r="K34" s="217">
        <f t="shared" si="1"/>
        <v>0</v>
      </c>
      <c r="L34" s="161">
        <f>Jahresübersicht!$M$26/(Jahresübersicht!$M$24*24)</f>
        <v>0</v>
      </c>
      <c r="M34" s="221">
        <f t="shared" si="3"/>
        <v>0</v>
      </c>
      <c r="N34" s="210"/>
      <c r="O34" s="210"/>
      <c r="P34" s="211"/>
      <c r="Q34" s="212"/>
      <c r="R34" s="212"/>
      <c r="S34" s="212"/>
      <c r="T34" s="212"/>
      <c r="U34" s="212"/>
      <c r="V34" s="212"/>
      <c r="W34" s="119">
        <f t="shared" si="2"/>
        <v>0</v>
      </c>
    </row>
    <row r="35" spans="1:23" s="179" customFormat="1" ht="16.5" customHeight="1">
      <c r="A35" s="218" t="s">
        <v>25</v>
      </c>
      <c r="B35" s="57" t="s">
        <v>14</v>
      </c>
      <c r="C35" s="210"/>
      <c r="D35" s="219"/>
      <c r="E35" s="219"/>
      <c r="F35" s="212"/>
      <c r="G35" s="210"/>
      <c r="H35" s="219"/>
      <c r="I35" s="219"/>
      <c r="J35" s="212"/>
      <c r="K35" s="217">
        <f t="shared" si="1"/>
        <v>0</v>
      </c>
      <c r="L35" s="161">
        <f>Jahresübersicht!$M$26/(Jahresübersicht!$M$24*24)</f>
        <v>0</v>
      </c>
      <c r="M35" s="221">
        <f t="shared" si="3"/>
        <v>0</v>
      </c>
      <c r="N35" s="210"/>
      <c r="O35" s="210"/>
      <c r="P35" s="211"/>
      <c r="Q35" s="212"/>
      <c r="R35" s="212"/>
      <c r="S35" s="212"/>
      <c r="T35" s="212"/>
      <c r="U35" s="212"/>
      <c r="V35" s="212"/>
      <c r="W35" s="119">
        <f t="shared" si="2"/>
        <v>0</v>
      </c>
    </row>
    <row r="36" spans="1:23" ht="16.5" customHeight="1">
      <c r="A36" s="56" t="s">
        <v>26</v>
      </c>
      <c r="B36" s="57" t="s">
        <v>16</v>
      </c>
      <c r="C36" s="210"/>
      <c r="D36" s="219"/>
      <c r="E36" s="219"/>
      <c r="F36" s="212"/>
      <c r="G36" s="210"/>
      <c r="H36" s="219"/>
      <c r="I36" s="219"/>
      <c r="J36" s="212"/>
      <c r="K36" s="4">
        <f t="shared" si="1"/>
        <v>0</v>
      </c>
      <c r="L36" s="161">
        <f>Jahresübersicht!$M$26/(Jahresübersicht!$M$24*24)</f>
        <v>0</v>
      </c>
      <c r="M36" s="221">
        <f t="shared" si="3"/>
        <v>0</v>
      </c>
      <c r="N36" s="210"/>
      <c r="O36" s="210"/>
      <c r="P36" s="211"/>
      <c r="Q36" s="212"/>
      <c r="R36" s="212"/>
      <c r="S36" s="212"/>
      <c r="T36" s="212"/>
      <c r="U36" s="212"/>
      <c r="V36" s="212"/>
      <c r="W36" s="119">
        <f t="shared" si="2"/>
        <v>0</v>
      </c>
    </row>
    <row r="37" spans="1:23" ht="16.5" customHeight="1">
      <c r="A37" s="56" t="s">
        <v>27</v>
      </c>
      <c r="B37" s="57" t="s">
        <v>18</v>
      </c>
      <c r="C37" s="210"/>
      <c r="D37" s="219"/>
      <c r="E37" s="219"/>
      <c r="F37" s="212"/>
      <c r="G37" s="210"/>
      <c r="H37" s="219"/>
      <c r="I37" s="219"/>
      <c r="J37" s="212"/>
      <c r="K37" s="4">
        <f t="shared" si="1"/>
        <v>0</v>
      </c>
      <c r="L37" s="161">
        <f>Jahresübersicht!$M$26/(Jahresübersicht!$M$24*24)</f>
        <v>0</v>
      </c>
      <c r="M37" s="221">
        <f t="shared" si="3"/>
        <v>0</v>
      </c>
      <c r="N37" s="210"/>
      <c r="O37" s="210"/>
      <c r="P37" s="211"/>
      <c r="Q37" s="212"/>
      <c r="R37" s="212"/>
      <c r="S37" s="212"/>
      <c r="T37" s="212"/>
      <c r="U37" s="212"/>
      <c r="V37" s="212"/>
      <c r="W37" s="119">
        <f t="shared" si="2"/>
        <v>0</v>
      </c>
    </row>
    <row r="38" spans="1:23" ht="16.5" customHeight="1">
      <c r="A38" s="56" t="s">
        <v>28</v>
      </c>
      <c r="B38" s="57" t="s">
        <v>6</v>
      </c>
      <c r="C38" s="210"/>
      <c r="D38" s="219"/>
      <c r="E38" s="219"/>
      <c r="F38" s="212"/>
      <c r="G38" s="210"/>
      <c r="H38" s="219"/>
      <c r="I38" s="219"/>
      <c r="J38" s="212"/>
      <c r="K38" s="4">
        <f t="shared" si="1"/>
        <v>0</v>
      </c>
      <c r="L38" s="161">
        <f>Jahresübersicht!$M$26/(Jahresübersicht!$M$24*24)</f>
        <v>0</v>
      </c>
      <c r="M38" s="221">
        <f t="shared" si="3"/>
        <v>0</v>
      </c>
      <c r="N38" s="210"/>
      <c r="O38" s="210"/>
      <c r="P38" s="211"/>
      <c r="Q38" s="212"/>
      <c r="R38" s="212"/>
      <c r="S38" s="212"/>
      <c r="T38" s="212"/>
      <c r="U38" s="212"/>
      <c r="V38" s="212"/>
      <c r="W38" s="119">
        <f t="shared" si="2"/>
        <v>0</v>
      </c>
    </row>
    <row r="39" spans="1:23" ht="16.5" customHeight="1">
      <c r="A39" s="58" t="s">
        <v>29</v>
      </c>
      <c r="B39" s="103" t="s">
        <v>8</v>
      </c>
      <c r="C39" s="8"/>
      <c r="D39" s="9"/>
      <c r="E39" s="9"/>
      <c r="F39" s="10"/>
      <c r="G39" s="8"/>
      <c r="H39" s="9"/>
      <c r="I39" s="9"/>
      <c r="J39" s="10"/>
      <c r="K39" s="159">
        <f t="shared" si="1"/>
        <v>0</v>
      </c>
      <c r="M39" s="221">
        <f t="shared" si="3"/>
        <v>0</v>
      </c>
      <c r="N39" s="8"/>
      <c r="O39" s="8"/>
      <c r="P39" s="209"/>
      <c r="Q39" s="10"/>
      <c r="R39" s="10"/>
      <c r="S39" s="10"/>
      <c r="T39" s="10"/>
      <c r="U39" s="10"/>
      <c r="V39" s="10"/>
      <c r="W39" s="119">
        <f t="shared" si="2"/>
        <v>0</v>
      </c>
    </row>
    <row r="40" spans="1:23" ht="16.5" customHeight="1">
      <c r="A40" s="58" t="s">
        <v>30</v>
      </c>
      <c r="B40" s="59" t="s">
        <v>10</v>
      </c>
      <c r="C40" s="8"/>
      <c r="D40" s="9"/>
      <c r="E40" s="9"/>
      <c r="F40" s="10"/>
      <c r="G40" s="8"/>
      <c r="H40" s="9"/>
      <c r="I40" s="9"/>
      <c r="J40" s="10"/>
      <c r="K40" s="159">
        <f t="shared" si="1"/>
        <v>0</v>
      </c>
      <c r="L40" s="161"/>
      <c r="M40" s="221">
        <f aca="true" t="shared" si="4" ref="M40:M51">M39+K40-L40+SUM(N40:V40)</f>
        <v>0</v>
      </c>
      <c r="N40" s="8"/>
      <c r="O40" s="8"/>
      <c r="P40" s="209"/>
      <c r="Q40" s="10"/>
      <c r="R40" s="10"/>
      <c r="S40" s="10"/>
      <c r="T40" s="10"/>
      <c r="U40" s="10"/>
      <c r="V40" s="10"/>
      <c r="W40" s="119">
        <f t="shared" si="2"/>
        <v>0</v>
      </c>
    </row>
    <row r="41" spans="1:23" s="179" customFormat="1" ht="16.5" customHeight="1">
      <c r="A41" s="218" t="s">
        <v>31</v>
      </c>
      <c r="B41" s="214" t="s">
        <v>12</v>
      </c>
      <c r="C41" s="210"/>
      <c r="D41" s="219"/>
      <c r="E41" s="219"/>
      <c r="F41" s="212"/>
      <c r="G41" s="210"/>
      <c r="H41" s="219"/>
      <c r="I41" s="219"/>
      <c r="J41" s="212"/>
      <c r="K41" s="217">
        <f t="shared" si="1"/>
        <v>0</v>
      </c>
      <c r="L41" s="161">
        <f>Jahresübersicht!$M$26/(Jahresübersicht!$M$24*24)</f>
        <v>0</v>
      </c>
      <c r="M41" s="221">
        <f t="shared" si="4"/>
        <v>0</v>
      </c>
      <c r="N41" s="210"/>
      <c r="O41" s="210"/>
      <c r="P41" s="211"/>
      <c r="Q41" s="212"/>
      <c r="R41" s="212"/>
      <c r="S41" s="212"/>
      <c r="T41" s="212"/>
      <c r="U41" s="212"/>
      <c r="V41" s="212"/>
      <c r="W41" s="119">
        <f t="shared" si="2"/>
        <v>0</v>
      </c>
    </row>
    <row r="42" spans="1:23" s="179" customFormat="1" ht="16.5" customHeight="1">
      <c r="A42" s="218" t="s">
        <v>32</v>
      </c>
      <c r="B42" s="57" t="s">
        <v>14</v>
      </c>
      <c r="C42" s="210"/>
      <c r="D42" s="219"/>
      <c r="E42" s="219"/>
      <c r="F42" s="212"/>
      <c r="G42" s="210"/>
      <c r="H42" s="219"/>
      <c r="I42" s="219"/>
      <c r="J42" s="212"/>
      <c r="K42" s="217">
        <f t="shared" si="1"/>
        <v>0</v>
      </c>
      <c r="L42" s="161">
        <f>Jahresübersicht!$M$26/(Jahresübersicht!$M$24*24)</f>
        <v>0</v>
      </c>
      <c r="M42" s="221">
        <f t="shared" si="4"/>
        <v>0</v>
      </c>
      <c r="N42" s="210"/>
      <c r="O42" s="210"/>
      <c r="P42" s="211"/>
      <c r="Q42" s="212"/>
      <c r="R42" s="212"/>
      <c r="S42" s="212"/>
      <c r="T42" s="212"/>
      <c r="U42" s="212"/>
      <c r="V42" s="212"/>
      <c r="W42" s="119">
        <f t="shared" si="2"/>
        <v>0</v>
      </c>
    </row>
    <row r="43" spans="1:23" ht="16.5" customHeight="1">
      <c r="A43" s="56" t="s">
        <v>33</v>
      </c>
      <c r="B43" s="57" t="s">
        <v>16</v>
      </c>
      <c r="C43" s="210"/>
      <c r="D43" s="219"/>
      <c r="E43" s="219"/>
      <c r="F43" s="212"/>
      <c r="G43" s="210"/>
      <c r="H43" s="219"/>
      <c r="I43" s="219"/>
      <c r="J43" s="212"/>
      <c r="K43" s="4">
        <f t="shared" si="1"/>
        <v>0</v>
      </c>
      <c r="L43" s="161">
        <f>Jahresübersicht!$M$26/(Jahresübersicht!$M$24*24)</f>
        <v>0</v>
      </c>
      <c r="M43" s="221">
        <f t="shared" si="4"/>
        <v>0</v>
      </c>
      <c r="N43" s="210"/>
      <c r="O43" s="210"/>
      <c r="P43" s="211"/>
      <c r="Q43" s="212"/>
      <c r="R43" s="212"/>
      <c r="S43" s="212"/>
      <c r="T43" s="212"/>
      <c r="U43" s="212"/>
      <c r="V43" s="212"/>
      <c r="W43" s="119">
        <f t="shared" si="2"/>
        <v>0</v>
      </c>
    </row>
    <row r="44" spans="1:23" ht="16.5" customHeight="1">
      <c r="A44" s="56" t="s">
        <v>34</v>
      </c>
      <c r="B44" s="57" t="s">
        <v>18</v>
      </c>
      <c r="C44" s="210"/>
      <c r="D44" s="219"/>
      <c r="E44" s="219"/>
      <c r="F44" s="212"/>
      <c r="G44" s="210"/>
      <c r="H44" s="219"/>
      <c r="I44" s="219"/>
      <c r="J44" s="212"/>
      <c r="K44" s="4">
        <f t="shared" si="1"/>
        <v>0</v>
      </c>
      <c r="L44" s="161">
        <f>Jahresübersicht!$M$26/(Jahresübersicht!$M$24*24)</f>
        <v>0</v>
      </c>
      <c r="M44" s="221">
        <f t="shared" si="4"/>
        <v>0</v>
      </c>
      <c r="N44" s="210"/>
      <c r="O44" s="210"/>
      <c r="P44" s="211"/>
      <c r="Q44" s="212"/>
      <c r="R44" s="212"/>
      <c r="S44" s="212"/>
      <c r="T44" s="212"/>
      <c r="U44" s="212"/>
      <c r="V44" s="212"/>
      <c r="W44" s="119">
        <f t="shared" si="2"/>
        <v>0</v>
      </c>
    </row>
    <row r="45" spans="1:23" ht="16.5" customHeight="1">
      <c r="A45" s="56" t="s">
        <v>35</v>
      </c>
      <c r="B45" s="57" t="s">
        <v>6</v>
      </c>
      <c r="C45" s="210"/>
      <c r="D45" s="219"/>
      <c r="E45" s="219"/>
      <c r="F45" s="212"/>
      <c r="G45" s="210"/>
      <c r="H45" s="219"/>
      <c r="I45" s="219"/>
      <c r="J45" s="212"/>
      <c r="K45" s="4">
        <f t="shared" si="1"/>
        <v>0</v>
      </c>
      <c r="L45" s="161">
        <f>Jahresübersicht!$M$26/(Jahresübersicht!$M$24*24)</f>
        <v>0</v>
      </c>
      <c r="M45" s="221">
        <f t="shared" si="4"/>
        <v>0</v>
      </c>
      <c r="N45" s="210"/>
      <c r="O45" s="210"/>
      <c r="P45" s="211"/>
      <c r="Q45" s="212"/>
      <c r="R45" s="212"/>
      <c r="S45" s="212"/>
      <c r="T45" s="212"/>
      <c r="U45" s="212"/>
      <c r="V45" s="212"/>
      <c r="W45" s="119">
        <f t="shared" si="2"/>
        <v>0</v>
      </c>
    </row>
    <row r="46" spans="1:23" ht="16.5" customHeight="1">
      <c r="A46" s="58" t="s">
        <v>36</v>
      </c>
      <c r="B46" s="103" t="s">
        <v>8</v>
      </c>
      <c r="C46" s="8"/>
      <c r="D46" s="9"/>
      <c r="E46" s="9"/>
      <c r="F46" s="10"/>
      <c r="G46" s="8"/>
      <c r="H46" s="9"/>
      <c r="I46" s="9"/>
      <c r="J46" s="10"/>
      <c r="K46" s="159">
        <f t="shared" si="1"/>
        <v>0</v>
      </c>
      <c r="M46" s="221">
        <f t="shared" si="4"/>
        <v>0</v>
      </c>
      <c r="N46" s="8"/>
      <c r="O46" s="8"/>
      <c r="P46" s="209"/>
      <c r="Q46" s="10"/>
      <c r="R46" s="10"/>
      <c r="S46" s="10"/>
      <c r="T46" s="10"/>
      <c r="U46" s="10"/>
      <c r="V46" s="10"/>
      <c r="W46" s="119">
        <f t="shared" si="2"/>
        <v>0</v>
      </c>
    </row>
    <row r="47" spans="1:23" ht="16.5" customHeight="1">
      <c r="A47" s="58" t="s">
        <v>37</v>
      </c>
      <c r="B47" s="59" t="s">
        <v>10</v>
      </c>
      <c r="C47" s="8"/>
      <c r="D47" s="9"/>
      <c r="E47" s="9"/>
      <c r="F47" s="10"/>
      <c r="G47" s="8"/>
      <c r="H47" s="9"/>
      <c r="I47" s="9"/>
      <c r="J47" s="10"/>
      <c r="K47" s="159">
        <f t="shared" si="1"/>
        <v>0</v>
      </c>
      <c r="L47" s="161"/>
      <c r="M47" s="221">
        <f t="shared" si="4"/>
        <v>0</v>
      </c>
      <c r="N47" s="8"/>
      <c r="O47" s="8"/>
      <c r="P47" s="209"/>
      <c r="Q47" s="10"/>
      <c r="R47" s="10"/>
      <c r="S47" s="10"/>
      <c r="T47" s="10"/>
      <c r="U47" s="10"/>
      <c r="V47" s="10"/>
      <c r="W47" s="119">
        <f t="shared" si="2"/>
        <v>0</v>
      </c>
    </row>
    <row r="48" spans="1:23" s="179" customFormat="1" ht="16.5" customHeight="1">
      <c r="A48" s="218" t="s">
        <v>38</v>
      </c>
      <c r="B48" s="214" t="s">
        <v>12</v>
      </c>
      <c r="C48" s="210"/>
      <c r="D48" s="219"/>
      <c r="E48" s="219"/>
      <c r="F48" s="212"/>
      <c r="G48" s="210"/>
      <c r="H48" s="219"/>
      <c r="I48" s="219"/>
      <c r="J48" s="212"/>
      <c r="K48" s="217">
        <f t="shared" si="1"/>
        <v>0</v>
      </c>
      <c r="L48" s="161">
        <f>Jahresübersicht!$M$26/(Jahresübersicht!$M$24*24)</f>
        <v>0</v>
      </c>
      <c r="M48" s="221">
        <f t="shared" si="4"/>
        <v>0</v>
      </c>
      <c r="N48" s="210"/>
      <c r="O48" s="210"/>
      <c r="P48" s="211"/>
      <c r="Q48" s="212"/>
      <c r="R48" s="212"/>
      <c r="S48" s="212"/>
      <c r="T48" s="212"/>
      <c r="U48" s="212"/>
      <c r="V48" s="212"/>
      <c r="W48" s="119">
        <f t="shared" si="2"/>
        <v>0</v>
      </c>
    </row>
    <row r="49" spans="1:23" s="179" customFormat="1" ht="16.5" customHeight="1">
      <c r="A49" s="218" t="s">
        <v>39</v>
      </c>
      <c r="B49" s="57" t="s">
        <v>14</v>
      </c>
      <c r="C49" s="210"/>
      <c r="D49" s="219"/>
      <c r="E49" s="219"/>
      <c r="F49" s="212"/>
      <c r="G49" s="210"/>
      <c r="H49" s="219"/>
      <c r="I49" s="219"/>
      <c r="J49" s="212"/>
      <c r="K49" s="217">
        <f t="shared" si="1"/>
        <v>0</v>
      </c>
      <c r="L49" s="161">
        <f>Jahresübersicht!$M$26/(Jahresübersicht!$M$24*24)-(2/24*C6*0.01)</f>
        <v>0</v>
      </c>
      <c r="M49" s="221">
        <f t="shared" si="4"/>
        <v>0</v>
      </c>
      <c r="N49" s="210"/>
      <c r="O49" s="210"/>
      <c r="P49" s="211"/>
      <c r="Q49" s="212"/>
      <c r="R49" s="212"/>
      <c r="S49" s="212"/>
      <c r="T49" s="212"/>
      <c r="U49" s="212"/>
      <c r="V49" s="212"/>
      <c r="W49" s="119">
        <f t="shared" si="2"/>
        <v>0</v>
      </c>
    </row>
    <row r="50" spans="1:23" ht="16.5" customHeight="1">
      <c r="A50" s="56" t="s">
        <v>40</v>
      </c>
      <c r="B50" s="57" t="s">
        <v>16</v>
      </c>
      <c r="C50" s="210"/>
      <c r="D50" s="219"/>
      <c r="E50" s="219"/>
      <c r="F50" s="212"/>
      <c r="G50" s="210"/>
      <c r="H50" s="219"/>
      <c r="I50" s="219"/>
      <c r="J50" s="212"/>
      <c r="K50" s="4">
        <f t="shared" si="1"/>
        <v>0</v>
      </c>
      <c r="L50" s="161">
        <f>Jahresübersicht!$M$26/(Jahresübersicht!$M$24*24)</f>
        <v>0</v>
      </c>
      <c r="M50" s="221">
        <f t="shared" si="4"/>
        <v>0</v>
      </c>
      <c r="N50" s="210"/>
      <c r="O50" s="210"/>
      <c r="P50" s="211"/>
      <c r="Q50" s="212"/>
      <c r="R50" s="212"/>
      <c r="S50" s="212"/>
      <c r="T50" s="212"/>
      <c r="U50" s="212"/>
      <c r="V50" s="212"/>
      <c r="W50" s="119"/>
    </row>
    <row r="51" spans="1:23" ht="16.5" customHeight="1">
      <c r="A51" s="56" t="s">
        <v>41</v>
      </c>
      <c r="B51" s="57" t="s">
        <v>18</v>
      </c>
      <c r="C51" s="210"/>
      <c r="D51" s="219"/>
      <c r="E51" s="219"/>
      <c r="F51" s="212"/>
      <c r="G51" s="210"/>
      <c r="H51" s="219"/>
      <c r="I51" s="219"/>
      <c r="J51" s="212"/>
      <c r="K51" s="4">
        <f t="shared" si="1"/>
        <v>0</v>
      </c>
      <c r="L51" s="161">
        <f>Jahresübersicht!$M$26/(Jahresübersicht!$M$24*24)</f>
        <v>0</v>
      </c>
      <c r="M51" s="221">
        <f t="shared" si="4"/>
        <v>0</v>
      </c>
      <c r="N51" s="210"/>
      <c r="O51" s="210"/>
      <c r="P51" s="211"/>
      <c r="Q51" s="212"/>
      <c r="R51" s="212"/>
      <c r="S51" s="212"/>
      <c r="T51" s="212"/>
      <c r="U51" s="212"/>
      <c r="V51" s="212"/>
      <c r="W51" s="119"/>
    </row>
    <row r="52" spans="1:23" ht="16.5" customHeight="1" thickBot="1">
      <c r="A52" s="176"/>
      <c r="B52" s="177"/>
      <c r="C52" s="61"/>
      <c r="D52" s="62"/>
      <c r="E52" s="62"/>
      <c r="F52" s="63"/>
      <c r="G52" s="61"/>
      <c r="H52" s="62"/>
      <c r="I52" s="62"/>
      <c r="J52" s="64"/>
      <c r="K52" s="160"/>
      <c r="L52" s="162"/>
      <c r="M52" s="166"/>
      <c r="N52" s="230"/>
      <c r="O52" s="230"/>
      <c r="P52" s="232"/>
      <c r="Q52" s="231"/>
      <c r="R52" s="231"/>
      <c r="S52" s="231"/>
      <c r="T52" s="231"/>
      <c r="U52" s="231"/>
      <c r="V52" s="231"/>
      <c r="W52" s="119">
        <f>IF(F52="",D52,F52)</f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>SUM(K22:K51)</f>
        <v>0</v>
      </c>
      <c r="L53" s="163">
        <f>SUM(L22:L51)</f>
        <v>0</v>
      </c>
      <c r="M53" s="165"/>
      <c r="N53" s="140">
        <f aca="true" t="shared" si="5" ref="N53:U53">SUM(N22:N52)</f>
        <v>0</v>
      </c>
      <c r="O53" s="136">
        <f t="shared" si="5"/>
        <v>0</v>
      </c>
      <c r="P53" s="132">
        <f t="shared" si="5"/>
        <v>0</v>
      </c>
      <c r="Q53" s="132">
        <f t="shared" si="5"/>
        <v>0</v>
      </c>
      <c r="R53" s="132">
        <f t="shared" si="5"/>
        <v>0</v>
      </c>
      <c r="S53" s="132">
        <f t="shared" si="5"/>
        <v>0</v>
      </c>
      <c r="T53" s="132">
        <f t="shared" si="5"/>
        <v>0</v>
      </c>
      <c r="U53" s="132">
        <f t="shared" si="5"/>
        <v>0</v>
      </c>
      <c r="V53" s="132">
        <f>SUM(V22:V52)</f>
        <v>0</v>
      </c>
    </row>
    <row r="54" spans="1:22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>SUM(K22:K51)*24</f>
        <v>0</v>
      </c>
      <c r="L54" s="164">
        <f>SUM(L22:L51)*24</f>
        <v>0</v>
      </c>
      <c r="M54" s="151"/>
      <c r="N54" s="141">
        <f aca="true" t="shared" si="6" ref="N54:U54">SUM(N22:N52)*24</f>
        <v>0</v>
      </c>
      <c r="O54" s="137">
        <f t="shared" si="6"/>
        <v>0</v>
      </c>
      <c r="P54" s="133">
        <f t="shared" si="6"/>
        <v>0</v>
      </c>
      <c r="Q54" s="133">
        <f t="shared" si="6"/>
        <v>0</v>
      </c>
      <c r="R54" s="133">
        <f t="shared" si="6"/>
        <v>0</v>
      </c>
      <c r="S54" s="133">
        <f t="shared" si="6"/>
        <v>0</v>
      </c>
      <c r="T54" s="133">
        <f t="shared" si="6"/>
        <v>0</v>
      </c>
      <c r="U54" s="133">
        <f t="shared" si="6"/>
        <v>0</v>
      </c>
      <c r="V54" s="133">
        <f>SUM(V22:V52)*24</f>
        <v>0</v>
      </c>
    </row>
    <row r="55" ht="15" thickTop="1"/>
    <row r="57" spans="1:16" ht="21.7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0">
    <mergeCell ref="A1:B1"/>
    <mergeCell ref="A3:B3"/>
    <mergeCell ref="A20:B20"/>
    <mergeCell ref="A14:B14"/>
    <mergeCell ref="C1:D1"/>
    <mergeCell ref="G1:H1"/>
    <mergeCell ref="G3:H3"/>
    <mergeCell ref="M20:M21"/>
    <mergeCell ref="K19:M19"/>
    <mergeCell ref="K20:K21"/>
    <mergeCell ref="L20:L21"/>
    <mergeCell ref="V20:V21"/>
    <mergeCell ref="N19:V19"/>
    <mergeCell ref="T20:T21"/>
    <mergeCell ref="P20:P21"/>
    <mergeCell ref="O20:O21"/>
    <mergeCell ref="U20:U21"/>
    <mergeCell ref="Q20:Q21"/>
    <mergeCell ref="R20:R21"/>
    <mergeCell ref="S20:S21"/>
  </mergeCells>
  <conditionalFormatting sqref="M22">
    <cfRule type="cellIs" priority="1" dxfId="0" operator="equal" stopIfTrue="1">
      <formula>-$L$22</formula>
    </cfRule>
  </conditionalFormatting>
  <conditionalFormatting sqref="M23:M52">
    <cfRule type="cellIs" priority="2" dxfId="0" operator="between" stopIfTrue="1">
      <formula>M22-L23</formula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38" right="0.4" top="0.79" bottom="0.3937007874015748" header="0.29" footer="0.15748031496062992"/>
  <pageSetup fitToHeight="1" fitToWidth="1" horizontalDpi="600" verticalDpi="600" orientation="landscape" paperSize="9" scale="56" r:id="rId3"/>
  <headerFooter alignWithMargins="0">
    <oddHeader>&amp;C&amp;"Arial,Fett Kursiv"&amp;16Zeiterfassung -  &amp;A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showGridLines="0" zoomScale="75" zoomScaleNormal="75" workbookViewId="0" topLeftCell="A1">
      <pane ySplit="21" topLeftCell="BM22" activePane="bottomLeft" state="frozen"/>
      <selection pane="topLeft" activeCell="L18" sqref="L18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Jahresübersicht!N8</f>
        <v>0</v>
      </c>
    </row>
    <row r="7" spans="2:3" ht="15">
      <c r="B7" s="17" t="s">
        <v>43</v>
      </c>
      <c r="C7" s="105">
        <f>Jahresübersicht!N9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Jahresübersicht!N13</f>
        <v>0</v>
      </c>
      <c r="K9" s="35" t="s">
        <v>69</v>
      </c>
      <c r="L9" s="12">
        <f>SUM(O22:O52)*24</f>
        <v>0</v>
      </c>
      <c r="M9" s="12">
        <f>November2006!N9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Jahresübersicht!N25*C6/100</f>
        <v>0</v>
      </c>
      <c r="D10" s="34"/>
      <c r="F10" s="35" t="s">
        <v>113</v>
      </c>
      <c r="G10" s="31">
        <f>November2006!G14</f>
        <v>0</v>
      </c>
      <c r="K10" s="35" t="s">
        <v>55</v>
      </c>
      <c r="L10" s="12">
        <f>SUM(P22:P52)*24</f>
        <v>0</v>
      </c>
      <c r="M10" s="12">
        <f>November2006!N10</f>
        <v>0</v>
      </c>
      <c r="N10" s="36">
        <f t="shared" si="0"/>
        <v>0</v>
      </c>
    </row>
    <row r="11" spans="2:15" ht="15">
      <c r="B11" s="17" t="s">
        <v>65</v>
      </c>
      <c r="C11" s="31">
        <f>(SUM(K22:K52)*24)+G15+L17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November2006!N11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November2006!N12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November2006!C14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November2006!N13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November2006!N14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November2006!N15</f>
        <v>0</v>
      </c>
      <c r="N15" s="36">
        <f t="shared" si="0"/>
        <v>0</v>
      </c>
    </row>
    <row r="16" spans="2:14" ht="15">
      <c r="B16" s="17"/>
      <c r="D16" s="34"/>
      <c r="K16" s="35" t="str">
        <f>Januar2006!J16</f>
        <v>sonstige Absenzen</v>
      </c>
      <c r="L16" s="12">
        <f>SUM(V22:V52)*24</f>
        <v>0</v>
      </c>
      <c r="M16" s="12">
        <f>November2006!N16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92" t="s">
        <v>137</v>
      </c>
      <c r="O19" s="293"/>
      <c r="P19" s="293"/>
      <c r="Q19" s="293"/>
      <c r="R19" s="293"/>
      <c r="S19" s="293"/>
      <c r="T19" s="293"/>
      <c r="U19" s="293"/>
      <c r="V19" s="294"/>
    </row>
    <row r="20" spans="1:23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K16</f>
        <v>sonstige Absenzen</v>
      </c>
      <c r="W20" s="194"/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ht="16.5" customHeight="1">
      <c r="A22" s="56" t="s">
        <v>5</v>
      </c>
      <c r="B22" s="57" t="s">
        <v>6</v>
      </c>
      <c r="C22" s="210"/>
      <c r="D22" s="219"/>
      <c r="E22" s="219"/>
      <c r="F22" s="212"/>
      <c r="G22" s="210"/>
      <c r="H22" s="219"/>
      <c r="I22" s="219"/>
      <c r="J22" s="212"/>
      <c r="K22" s="4">
        <f aca="true" t="shared" si="1" ref="K22:K52">SUM((F22-C22),(J22-G22))-SUM((E22-D22),(I22-H22))</f>
        <v>0</v>
      </c>
      <c r="L22" s="161">
        <f>Jahresübersicht!$N$26/(Jahresübersicht!$N$24*24)</f>
        <v>0</v>
      </c>
      <c r="M22" s="221">
        <f>IF(ISERROR(November2006!M51),K22-L22+SUM(N22:V22),November2006!M51+K22-L22+SUM(N22:V22))</f>
        <v>0</v>
      </c>
      <c r="N22" s="210"/>
      <c r="O22" s="210"/>
      <c r="P22" s="211"/>
      <c r="Q22" s="212"/>
      <c r="R22" s="212"/>
      <c r="S22" s="212"/>
      <c r="T22" s="212"/>
      <c r="U22" s="212"/>
      <c r="V22" s="212"/>
      <c r="W22" s="119">
        <f aca="true" t="shared" si="2" ref="W22:W48">IF(F22="",D22,F22)</f>
        <v>0</v>
      </c>
    </row>
    <row r="23" spans="1:23" ht="16.5" customHeight="1">
      <c r="A23" s="58" t="s">
        <v>7</v>
      </c>
      <c r="B23" s="103" t="s">
        <v>8</v>
      </c>
      <c r="C23" s="8"/>
      <c r="D23" s="9"/>
      <c r="E23" s="9"/>
      <c r="F23" s="10"/>
      <c r="G23" s="8"/>
      <c r="H23" s="9"/>
      <c r="I23" s="9"/>
      <c r="J23" s="10"/>
      <c r="K23" s="159">
        <f t="shared" si="1"/>
        <v>0</v>
      </c>
      <c r="M23" s="221">
        <f>M22+K23-L23+SUM(N23:V23)</f>
        <v>0</v>
      </c>
      <c r="N23" s="8"/>
      <c r="O23" s="8"/>
      <c r="P23" s="209"/>
      <c r="Q23" s="10"/>
      <c r="R23" s="10"/>
      <c r="S23" s="10"/>
      <c r="T23" s="10"/>
      <c r="U23" s="10"/>
      <c r="V23" s="10"/>
      <c r="W23" s="119">
        <f t="shared" si="2"/>
        <v>0</v>
      </c>
    </row>
    <row r="24" spans="1:23" ht="16.5" customHeight="1">
      <c r="A24" s="58" t="s">
        <v>9</v>
      </c>
      <c r="B24" s="103" t="s">
        <v>10</v>
      </c>
      <c r="C24" s="8"/>
      <c r="D24" s="9"/>
      <c r="E24" s="9"/>
      <c r="F24" s="10"/>
      <c r="G24" s="8"/>
      <c r="H24" s="9"/>
      <c r="I24" s="9"/>
      <c r="J24" s="10"/>
      <c r="K24" s="159">
        <f t="shared" si="1"/>
        <v>0</v>
      </c>
      <c r="L24" s="161"/>
      <c r="M24" s="221">
        <f>M23+K24-L24+SUM(N24:V24)</f>
        <v>0</v>
      </c>
      <c r="N24" s="8"/>
      <c r="O24" s="8"/>
      <c r="P24" s="209"/>
      <c r="Q24" s="10"/>
      <c r="R24" s="10"/>
      <c r="S24" s="10"/>
      <c r="T24" s="10"/>
      <c r="U24" s="10"/>
      <c r="V24" s="10"/>
      <c r="W24" s="119">
        <f t="shared" si="2"/>
        <v>0</v>
      </c>
    </row>
    <row r="25" spans="1:23" s="179" customFormat="1" ht="16.5" customHeight="1">
      <c r="A25" s="218" t="s">
        <v>11</v>
      </c>
      <c r="B25" s="214" t="s">
        <v>12</v>
      </c>
      <c r="C25" s="210"/>
      <c r="D25" s="219"/>
      <c r="E25" s="219"/>
      <c r="F25" s="212"/>
      <c r="G25" s="210"/>
      <c r="H25" s="219"/>
      <c r="I25" s="219"/>
      <c r="J25" s="212"/>
      <c r="K25" s="217">
        <f t="shared" si="1"/>
        <v>0</v>
      </c>
      <c r="L25" s="161">
        <f>Jahresübersicht!$N$26/(Jahresübersicht!$N$24*24)</f>
        <v>0</v>
      </c>
      <c r="M25" s="221">
        <f>M24+K25-L25+SUM(N25:V25)</f>
        <v>0</v>
      </c>
      <c r="N25" s="210"/>
      <c r="O25" s="210"/>
      <c r="P25" s="211"/>
      <c r="Q25" s="212"/>
      <c r="R25" s="212"/>
      <c r="S25" s="212"/>
      <c r="T25" s="212"/>
      <c r="U25" s="212"/>
      <c r="V25" s="212"/>
      <c r="W25" s="119">
        <f t="shared" si="2"/>
        <v>0</v>
      </c>
    </row>
    <row r="26" spans="1:23" s="179" customFormat="1" ht="16.5" customHeight="1">
      <c r="A26" s="218" t="s">
        <v>13</v>
      </c>
      <c r="B26" s="214" t="s">
        <v>14</v>
      </c>
      <c r="C26" s="210"/>
      <c r="D26" s="219"/>
      <c r="E26" s="219"/>
      <c r="F26" s="212"/>
      <c r="G26" s="210"/>
      <c r="H26" s="219"/>
      <c r="I26" s="219"/>
      <c r="J26" s="212"/>
      <c r="K26" s="217">
        <f t="shared" si="1"/>
        <v>0</v>
      </c>
      <c r="L26" s="161">
        <f>Jahresübersicht!$N$26/(Jahresübersicht!$N$24*24)</f>
        <v>0</v>
      </c>
      <c r="M26" s="221">
        <f aca="true" t="shared" si="3" ref="M26:M52">M25+K26-L26+SUM(N26:V26)</f>
        <v>0</v>
      </c>
      <c r="N26" s="210"/>
      <c r="O26" s="210"/>
      <c r="P26" s="211"/>
      <c r="Q26" s="212"/>
      <c r="R26" s="212"/>
      <c r="S26" s="212"/>
      <c r="T26" s="212"/>
      <c r="U26" s="212"/>
      <c r="V26" s="212"/>
      <c r="W26" s="119">
        <f t="shared" si="2"/>
        <v>0</v>
      </c>
    </row>
    <row r="27" spans="1:23" ht="16.5" customHeight="1">
      <c r="A27" s="56" t="s">
        <v>15</v>
      </c>
      <c r="B27" s="57" t="s">
        <v>16</v>
      </c>
      <c r="C27" s="210"/>
      <c r="D27" s="219"/>
      <c r="E27" s="219"/>
      <c r="F27" s="212"/>
      <c r="G27" s="210"/>
      <c r="H27" s="219"/>
      <c r="I27" s="219"/>
      <c r="J27" s="212"/>
      <c r="K27" s="4">
        <f t="shared" si="1"/>
        <v>0</v>
      </c>
      <c r="L27" s="161">
        <f>Jahresübersicht!$N$26/(Jahresübersicht!$N$24*24)</f>
        <v>0</v>
      </c>
      <c r="M27" s="221">
        <f t="shared" si="3"/>
        <v>0</v>
      </c>
      <c r="N27" s="210"/>
      <c r="O27" s="210"/>
      <c r="P27" s="211"/>
      <c r="Q27" s="212"/>
      <c r="R27" s="212"/>
      <c r="S27" s="212"/>
      <c r="T27" s="212"/>
      <c r="U27" s="212"/>
      <c r="V27" s="212"/>
      <c r="W27" s="119">
        <f t="shared" si="2"/>
        <v>0</v>
      </c>
    </row>
    <row r="28" spans="1:23" ht="16.5" customHeight="1">
      <c r="A28" s="56" t="s">
        <v>17</v>
      </c>
      <c r="B28" s="57" t="s">
        <v>18</v>
      </c>
      <c r="C28" s="210"/>
      <c r="D28" s="219"/>
      <c r="E28" s="219"/>
      <c r="F28" s="212"/>
      <c r="G28" s="210"/>
      <c r="H28" s="219"/>
      <c r="I28" s="219"/>
      <c r="J28" s="212"/>
      <c r="K28" s="4">
        <f t="shared" si="1"/>
        <v>0</v>
      </c>
      <c r="L28" s="161">
        <f>Jahresübersicht!$N$26/(Jahresübersicht!$N$24*24)</f>
        <v>0</v>
      </c>
      <c r="M28" s="221">
        <f t="shared" si="3"/>
        <v>0</v>
      </c>
      <c r="N28" s="210"/>
      <c r="O28" s="210"/>
      <c r="P28" s="211"/>
      <c r="Q28" s="212"/>
      <c r="R28" s="212"/>
      <c r="S28" s="212"/>
      <c r="T28" s="212"/>
      <c r="U28" s="212"/>
      <c r="V28" s="212"/>
      <c r="W28" s="119">
        <f t="shared" si="2"/>
        <v>0</v>
      </c>
    </row>
    <row r="29" spans="1:23" ht="16.5" customHeight="1">
      <c r="A29" s="56" t="s">
        <v>19</v>
      </c>
      <c r="B29" s="57" t="s">
        <v>6</v>
      </c>
      <c r="C29" s="210"/>
      <c r="D29" s="219"/>
      <c r="E29" s="219"/>
      <c r="F29" s="212"/>
      <c r="G29" s="210"/>
      <c r="H29" s="219"/>
      <c r="I29" s="219"/>
      <c r="J29" s="212"/>
      <c r="K29" s="4">
        <f t="shared" si="1"/>
        <v>0</v>
      </c>
      <c r="L29" s="161">
        <f>Jahresübersicht!$N$26/(Jahresübersicht!$N$24*24)</f>
        <v>0</v>
      </c>
      <c r="M29" s="221">
        <f t="shared" si="3"/>
        <v>0</v>
      </c>
      <c r="N29" s="210"/>
      <c r="O29" s="210"/>
      <c r="P29" s="211"/>
      <c r="Q29" s="212"/>
      <c r="R29" s="212"/>
      <c r="S29" s="212"/>
      <c r="T29" s="212"/>
      <c r="U29" s="212"/>
      <c r="V29" s="212"/>
      <c r="W29" s="119">
        <f t="shared" si="2"/>
        <v>0</v>
      </c>
    </row>
    <row r="30" spans="1:23" ht="16.5" customHeight="1">
      <c r="A30" s="58" t="s">
        <v>20</v>
      </c>
      <c r="B30" s="103" t="s">
        <v>8</v>
      </c>
      <c r="C30" s="8"/>
      <c r="D30" s="9"/>
      <c r="E30" s="9"/>
      <c r="F30" s="10"/>
      <c r="G30" s="8"/>
      <c r="H30" s="9"/>
      <c r="I30" s="9"/>
      <c r="J30" s="10"/>
      <c r="K30" s="159">
        <f t="shared" si="1"/>
        <v>0</v>
      </c>
      <c r="M30" s="221">
        <f t="shared" si="3"/>
        <v>0</v>
      </c>
      <c r="N30" s="8"/>
      <c r="O30" s="8"/>
      <c r="P30" s="209"/>
      <c r="Q30" s="10"/>
      <c r="R30" s="10"/>
      <c r="S30" s="10"/>
      <c r="T30" s="10"/>
      <c r="U30" s="10"/>
      <c r="V30" s="10"/>
      <c r="W30" s="119">
        <f t="shared" si="2"/>
        <v>0</v>
      </c>
    </row>
    <row r="31" spans="1:23" ht="16.5" customHeight="1">
      <c r="A31" s="58" t="s">
        <v>21</v>
      </c>
      <c r="B31" s="103" t="s">
        <v>10</v>
      </c>
      <c r="C31" s="8"/>
      <c r="D31" s="9"/>
      <c r="E31" s="9"/>
      <c r="F31" s="10"/>
      <c r="G31" s="8"/>
      <c r="H31" s="9"/>
      <c r="I31" s="9"/>
      <c r="J31" s="10"/>
      <c r="K31" s="159">
        <f t="shared" si="1"/>
        <v>0</v>
      </c>
      <c r="L31" s="161"/>
      <c r="M31" s="221">
        <f t="shared" si="3"/>
        <v>0</v>
      </c>
      <c r="N31" s="8"/>
      <c r="O31" s="8"/>
      <c r="P31" s="209"/>
      <c r="Q31" s="10"/>
      <c r="R31" s="10"/>
      <c r="S31" s="10"/>
      <c r="T31" s="10"/>
      <c r="U31" s="10"/>
      <c r="V31" s="10"/>
      <c r="W31" s="119">
        <f t="shared" si="2"/>
        <v>0</v>
      </c>
    </row>
    <row r="32" spans="1:23" s="179" customFormat="1" ht="16.5" customHeight="1">
      <c r="A32" s="218" t="s">
        <v>22</v>
      </c>
      <c r="B32" s="214" t="s">
        <v>12</v>
      </c>
      <c r="C32" s="210"/>
      <c r="D32" s="219"/>
      <c r="E32" s="219"/>
      <c r="F32" s="212"/>
      <c r="G32" s="210"/>
      <c r="H32" s="219"/>
      <c r="I32" s="219"/>
      <c r="J32" s="212"/>
      <c r="K32" s="217">
        <f t="shared" si="1"/>
        <v>0</v>
      </c>
      <c r="L32" s="161">
        <f>Jahresübersicht!$N$26/(Jahresübersicht!$N$24*24)</f>
        <v>0</v>
      </c>
      <c r="M32" s="221">
        <f t="shared" si="3"/>
        <v>0</v>
      </c>
      <c r="N32" s="210"/>
      <c r="O32" s="210"/>
      <c r="P32" s="211"/>
      <c r="Q32" s="212"/>
      <c r="R32" s="212"/>
      <c r="S32" s="212"/>
      <c r="T32" s="212"/>
      <c r="U32" s="212"/>
      <c r="V32" s="212"/>
      <c r="W32" s="119">
        <f t="shared" si="2"/>
        <v>0</v>
      </c>
    </row>
    <row r="33" spans="1:23" s="179" customFormat="1" ht="16.5" customHeight="1">
      <c r="A33" s="218" t="s">
        <v>23</v>
      </c>
      <c r="B33" s="214" t="s">
        <v>14</v>
      </c>
      <c r="C33" s="210"/>
      <c r="D33" s="219"/>
      <c r="E33" s="219"/>
      <c r="F33" s="212"/>
      <c r="G33" s="210"/>
      <c r="H33" s="219"/>
      <c r="I33" s="219"/>
      <c r="J33" s="212"/>
      <c r="K33" s="217">
        <f t="shared" si="1"/>
        <v>0</v>
      </c>
      <c r="L33" s="161">
        <f>Jahresübersicht!$N$26/(Jahresübersicht!$N$24*24)</f>
        <v>0</v>
      </c>
      <c r="M33" s="221">
        <f t="shared" si="3"/>
        <v>0</v>
      </c>
      <c r="N33" s="210"/>
      <c r="O33" s="210"/>
      <c r="P33" s="211"/>
      <c r="Q33" s="212"/>
      <c r="R33" s="212"/>
      <c r="S33" s="212"/>
      <c r="T33" s="212"/>
      <c r="U33" s="212"/>
      <c r="V33" s="212"/>
      <c r="W33" s="119">
        <f t="shared" si="2"/>
        <v>0</v>
      </c>
    </row>
    <row r="34" spans="1:23" ht="16.5" customHeight="1">
      <c r="A34" s="56" t="s">
        <v>24</v>
      </c>
      <c r="B34" s="57" t="s">
        <v>16</v>
      </c>
      <c r="C34" s="210"/>
      <c r="D34" s="219"/>
      <c r="E34" s="219"/>
      <c r="F34" s="212"/>
      <c r="G34" s="210"/>
      <c r="H34" s="219"/>
      <c r="I34" s="219"/>
      <c r="J34" s="212"/>
      <c r="K34" s="4">
        <f t="shared" si="1"/>
        <v>0</v>
      </c>
      <c r="L34" s="161">
        <f>Jahresübersicht!$N$26/(Jahresübersicht!$N$24*24)</f>
        <v>0</v>
      </c>
      <c r="M34" s="221">
        <f t="shared" si="3"/>
        <v>0</v>
      </c>
      <c r="N34" s="210"/>
      <c r="O34" s="210"/>
      <c r="P34" s="211"/>
      <c r="Q34" s="212"/>
      <c r="R34" s="212"/>
      <c r="S34" s="212"/>
      <c r="T34" s="212"/>
      <c r="U34" s="212"/>
      <c r="V34" s="212"/>
      <c r="W34" s="119">
        <f t="shared" si="2"/>
        <v>0</v>
      </c>
    </row>
    <row r="35" spans="1:23" ht="16.5" customHeight="1">
      <c r="A35" s="56" t="s">
        <v>25</v>
      </c>
      <c r="B35" s="57" t="s">
        <v>18</v>
      </c>
      <c r="C35" s="210"/>
      <c r="D35" s="219"/>
      <c r="E35" s="219"/>
      <c r="F35" s="212"/>
      <c r="G35" s="210"/>
      <c r="H35" s="219"/>
      <c r="I35" s="219"/>
      <c r="J35" s="212"/>
      <c r="K35" s="4">
        <f t="shared" si="1"/>
        <v>0</v>
      </c>
      <c r="L35" s="161">
        <f>Jahresübersicht!$N$26/(Jahresübersicht!$N$24*24)</f>
        <v>0</v>
      </c>
      <c r="M35" s="221">
        <f t="shared" si="3"/>
        <v>0</v>
      </c>
      <c r="N35" s="210"/>
      <c r="O35" s="210"/>
      <c r="P35" s="211"/>
      <c r="Q35" s="212"/>
      <c r="R35" s="212"/>
      <c r="S35" s="212"/>
      <c r="T35" s="212"/>
      <c r="U35" s="212"/>
      <c r="V35" s="212"/>
      <c r="W35" s="119">
        <f t="shared" si="2"/>
        <v>0</v>
      </c>
    </row>
    <row r="36" spans="1:23" ht="16.5" customHeight="1">
      <c r="A36" s="56" t="s">
        <v>26</v>
      </c>
      <c r="B36" s="57" t="s">
        <v>6</v>
      </c>
      <c r="C36" s="210"/>
      <c r="D36" s="219"/>
      <c r="E36" s="219"/>
      <c r="F36" s="212"/>
      <c r="G36" s="210"/>
      <c r="H36" s="219"/>
      <c r="I36" s="219"/>
      <c r="J36" s="212"/>
      <c r="K36" s="4">
        <f t="shared" si="1"/>
        <v>0</v>
      </c>
      <c r="L36" s="161">
        <f>Jahresübersicht!$N$26/(Jahresübersicht!$N$24*24)</f>
        <v>0</v>
      </c>
      <c r="M36" s="221">
        <f t="shared" si="3"/>
        <v>0</v>
      </c>
      <c r="N36" s="210"/>
      <c r="O36" s="210"/>
      <c r="P36" s="211"/>
      <c r="Q36" s="212"/>
      <c r="R36" s="212"/>
      <c r="S36" s="212"/>
      <c r="T36" s="212"/>
      <c r="U36" s="212"/>
      <c r="V36" s="212"/>
      <c r="W36" s="119">
        <f t="shared" si="2"/>
        <v>0</v>
      </c>
    </row>
    <row r="37" spans="1:23" ht="16.5" customHeight="1">
      <c r="A37" s="58" t="s">
        <v>27</v>
      </c>
      <c r="B37" s="103" t="s">
        <v>8</v>
      </c>
      <c r="C37" s="8"/>
      <c r="D37" s="9"/>
      <c r="E37" s="9"/>
      <c r="F37" s="10"/>
      <c r="G37" s="8"/>
      <c r="H37" s="9"/>
      <c r="I37" s="9"/>
      <c r="J37" s="10"/>
      <c r="K37" s="159">
        <f t="shared" si="1"/>
        <v>0</v>
      </c>
      <c r="M37" s="221">
        <f t="shared" si="3"/>
        <v>0</v>
      </c>
      <c r="N37" s="8"/>
      <c r="O37" s="8"/>
      <c r="P37" s="209"/>
      <c r="Q37" s="10"/>
      <c r="R37" s="10"/>
      <c r="S37" s="10"/>
      <c r="T37" s="10"/>
      <c r="U37" s="10"/>
      <c r="V37" s="10"/>
      <c r="W37" s="119">
        <f t="shared" si="2"/>
        <v>0</v>
      </c>
    </row>
    <row r="38" spans="1:23" ht="16.5" customHeight="1">
      <c r="A38" s="58" t="s">
        <v>28</v>
      </c>
      <c r="B38" s="103" t="s">
        <v>10</v>
      </c>
      <c r="C38" s="8"/>
      <c r="D38" s="9"/>
      <c r="E38" s="9"/>
      <c r="F38" s="10"/>
      <c r="G38" s="8"/>
      <c r="H38" s="9"/>
      <c r="I38" s="9"/>
      <c r="J38" s="10"/>
      <c r="K38" s="159">
        <f t="shared" si="1"/>
        <v>0</v>
      </c>
      <c r="L38" s="161"/>
      <c r="M38" s="221">
        <f t="shared" si="3"/>
        <v>0</v>
      </c>
      <c r="N38" s="8"/>
      <c r="O38" s="8"/>
      <c r="P38" s="209"/>
      <c r="Q38" s="10"/>
      <c r="R38" s="10"/>
      <c r="S38" s="10"/>
      <c r="T38" s="10"/>
      <c r="U38" s="10"/>
      <c r="V38" s="10"/>
      <c r="W38" s="119">
        <f t="shared" si="2"/>
        <v>0</v>
      </c>
    </row>
    <row r="39" spans="1:23" s="179" customFormat="1" ht="16.5" customHeight="1">
      <c r="A39" s="218" t="s">
        <v>29</v>
      </c>
      <c r="B39" s="214" t="s">
        <v>12</v>
      </c>
      <c r="C39" s="210"/>
      <c r="D39" s="219"/>
      <c r="E39" s="219"/>
      <c r="F39" s="212"/>
      <c r="G39" s="210"/>
      <c r="H39" s="219"/>
      <c r="I39" s="219"/>
      <c r="J39" s="212"/>
      <c r="K39" s="217">
        <f t="shared" si="1"/>
        <v>0</v>
      </c>
      <c r="L39" s="161">
        <f>Jahresübersicht!$N$26/(Jahresübersicht!$N$24*24)</f>
        <v>0</v>
      </c>
      <c r="M39" s="221">
        <f t="shared" si="3"/>
        <v>0</v>
      </c>
      <c r="N39" s="210"/>
      <c r="O39" s="210"/>
      <c r="P39" s="211"/>
      <c r="Q39" s="212"/>
      <c r="R39" s="212"/>
      <c r="S39" s="212"/>
      <c r="T39" s="212"/>
      <c r="U39" s="212"/>
      <c r="V39" s="212"/>
      <c r="W39" s="119">
        <f t="shared" si="2"/>
        <v>0</v>
      </c>
    </row>
    <row r="40" spans="1:23" s="179" customFormat="1" ht="16.5" customHeight="1">
      <c r="A40" s="218" t="s">
        <v>30</v>
      </c>
      <c r="B40" s="214" t="s">
        <v>14</v>
      </c>
      <c r="C40" s="210"/>
      <c r="D40" s="219"/>
      <c r="E40" s="219"/>
      <c r="F40" s="212"/>
      <c r="G40" s="210"/>
      <c r="H40" s="219"/>
      <c r="I40" s="219"/>
      <c r="J40" s="212"/>
      <c r="K40" s="217">
        <f t="shared" si="1"/>
        <v>0</v>
      </c>
      <c r="L40" s="161">
        <f>Jahresübersicht!$N$26/(Jahresübersicht!$N$24*24)</f>
        <v>0</v>
      </c>
      <c r="M40" s="221">
        <f t="shared" si="3"/>
        <v>0</v>
      </c>
      <c r="N40" s="210"/>
      <c r="O40" s="210"/>
      <c r="P40" s="211"/>
      <c r="Q40" s="212"/>
      <c r="R40" s="212"/>
      <c r="S40" s="212"/>
      <c r="T40" s="212"/>
      <c r="U40" s="212"/>
      <c r="V40" s="212"/>
      <c r="W40" s="119">
        <f t="shared" si="2"/>
        <v>0</v>
      </c>
    </row>
    <row r="41" spans="1:23" ht="16.5" customHeight="1">
      <c r="A41" s="56" t="s">
        <v>31</v>
      </c>
      <c r="B41" s="57" t="s">
        <v>16</v>
      </c>
      <c r="C41" s="210"/>
      <c r="D41" s="219"/>
      <c r="E41" s="219"/>
      <c r="F41" s="212"/>
      <c r="G41" s="210"/>
      <c r="H41" s="219"/>
      <c r="I41" s="219"/>
      <c r="J41" s="212"/>
      <c r="K41" s="4">
        <f t="shared" si="1"/>
        <v>0</v>
      </c>
      <c r="L41" s="161">
        <f>Jahresübersicht!$N$26/(Jahresübersicht!$N$24*24)</f>
        <v>0</v>
      </c>
      <c r="M41" s="221">
        <f t="shared" si="3"/>
        <v>0</v>
      </c>
      <c r="N41" s="210"/>
      <c r="O41" s="210"/>
      <c r="P41" s="211"/>
      <c r="Q41" s="212"/>
      <c r="R41" s="212"/>
      <c r="S41" s="212"/>
      <c r="T41" s="212"/>
      <c r="U41" s="212"/>
      <c r="V41" s="212"/>
      <c r="W41" s="119">
        <f t="shared" si="2"/>
        <v>0</v>
      </c>
    </row>
    <row r="42" spans="1:23" ht="16.5" customHeight="1">
      <c r="A42" s="56" t="s">
        <v>32</v>
      </c>
      <c r="B42" s="57" t="s">
        <v>18</v>
      </c>
      <c r="C42" s="210"/>
      <c r="D42" s="219"/>
      <c r="E42" s="219"/>
      <c r="F42" s="212"/>
      <c r="G42" s="210"/>
      <c r="H42" s="219"/>
      <c r="I42" s="219"/>
      <c r="J42" s="212"/>
      <c r="K42" s="4">
        <f t="shared" si="1"/>
        <v>0</v>
      </c>
      <c r="L42" s="161">
        <f>Jahresübersicht!$N$26/(Jahresübersicht!$N$24*24)</f>
        <v>0</v>
      </c>
      <c r="M42" s="221">
        <f t="shared" si="3"/>
        <v>0</v>
      </c>
      <c r="N42" s="210"/>
      <c r="O42" s="210"/>
      <c r="P42" s="211"/>
      <c r="Q42" s="212"/>
      <c r="R42" s="212"/>
      <c r="S42" s="212"/>
      <c r="T42" s="212"/>
      <c r="U42" s="212"/>
      <c r="V42" s="212"/>
      <c r="W42" s="119">
        <f t="shared" si="2"/>
        <v>0</v>
      </c>
    </row>
    <row r="43" spans="1:23" ht="16.5" customHeight="1">
      <c r="A43" s="56" t="s">
        <v>33</v>
      </c>
      <c r="B43" s="57" t="s">
        <v>6</v>
      </c>
      <c r="C43" s="210"/>
      <c r="D43" s="219"/>
      <c r="E43" s="219"/>
      <c r="F43" s="212"/>
      <c r="G43" s="210"/>
      <c r="H43" s="219"/>
      <c r="I43" s="219"/>
      <c r="J43" s="212"/>
      <c r="K43" s="4">
        <f t="shared" si="1"/>
        <v>0</v>
      </c>
      <c r="L43" s="161">
        <f>Jahresübersicht!$N$26/(Jahresübersicht!$N$24*24)</f>
        <v>0</v>
      </c>
      <c r="M43" s="221">
        <f t="shared" si="3"/>
        <v>0</v>
      </c>
      <c r="N43" s="210"/>
      <c r="O43" s="210"/>
      <c r="P43" s="211"/>
      <c r="Q43" s="212"/>
      <c r="R43" s="212"/>
      <c r="S43" s="212"/>
      <c r="T43" s="212"/>
      <c r="U43" s="212"/>
      <c r="V43" s="212"/>
      <c r="W43" s="119">
        <f t="shared" si="2"/>
        <v>0</v>
      </c>
    </row>
    <row r="44" spans="1:23" ht="16.5" customHeight="1">
      <c r="A44" s="58" t="s">
        <v>34</v>
      </c>
      <c r="B44" s="103" t="s">
        <v>8</v>
      </c>
      <c r="C44" s="8"/>
      <c r="D44" s="9"/>
      <c r="E44" s="9"/>
      <c r="F44" s="10"/>
      <c r="G44" s="8"/>
      <c r="H44" s="9"/>
      <c r="I44" s="9"/>
      <c r="J44" s="10"/>
      <c r="K44" s="159">
        <f t="shared" si="1"/>
        <v>0</v>
      </c>
      <c r="M44" s="221">
        <f t="shared" si="3"/>
        <v>0</v>
      </c>
      <c r="N44" s="8"/>
      <c r="O44" s="8"/>
      <c r="P44" s="209"/>
      <c r="Q44" s="10"/>
      <c r="R44" s="10"/>
      <c r="S44" s="10"/>
      <c r="T44" s="10"/>
      <c r="U44" s="10"/>
      <c r="V44" s="10"/>
      <c r="W44" s="119">
        <f t="shared" si="2"/>
        <v>0</v>
      </c>
    </row>
    <row r="45" spans="1:23" ht="16.5" customHeight="1">
      <c r="A45" s="58" t="s">
        <v>35</v>
      </c>
      <c r="B45" s="103" t="s">
        <v>10</v>
      </c>
      <c r="C45" s="8"/>
      <c r="D45" s="9"/>
      <c r="E45" s="9"/>
      <c r="F45" s="10"/>
      <c r="G45" s="8"/>
      <c r="H45" s="9"/>
      <c r="I45" s="9"/>
      <c r="J45" s="10"/>
      <c r="K45" s="159">
        <f t="shared" si="1"/>
        <v>0</v>
      </c>
      <c r="L45" s="161"/>
      <c r="M45" s="221">
        <f t="shared" si="3"/>
        <v>0</v>
      </c>
      <c r="N45" s="8"/>
      <c r="O45" s="8"/>
      <c r="P45" s="209"/>
      <c r="Q45" s="10"/>
      <c r="R45" s="10"/>
      <c r="S45" s="10"/>
      <c r="T45" s="10"/>
      <c r="U45" s="10"/>
      <c r="V45" s="10"/>
      <c r="W45" s="119">
        <f t="shared" si="2"/>
        <v>0</v>
      </c>
    </row>
    <row r="46" spans="1:23" s="179" customFormat="1" ht="16.5" customHeight="1">
      <c r="A46" s="58" t="s">
        <v>36</v>
      </c>
      <c r="B46" s="59" t="s">
        <v>12</v>
      </c>
      <c r="C46" s="8"/>
      <c r="D46" s="9"/>
      <c r="E46" s="9"/>
      <c r="F46" s="10"/>
      <c r="G46" s="8"/>
      <c r="H46" s="9"/>
      <c r="I46" s="9"/>
      <c r="J46" s="10"/>
      <c r="K46" s="159">
        <f t="shared" si="1"/>
        <v>0</v>
      </c>
      <c r="L46" s="161"/>
      <c r="M46" s="221">
        <f t="shared" si="3"/>
        <v>0</v>
      </c>
      <c r="N46" s="8"/>
      <c r="O46" s="8"/>
      <c r="P46" s="209"/>
      <c r="Q46" s="10"/>
      <c r="R46" s="10"/>
      <c r="S46" s="10"/>
      <c r="T46" s="10"/>
      <c r="U46" s="10"/>
      <c r="V46" s="10"/>
      <c r="W46" s="119">
        <f t="shared" si="2"/>
        <v>0</v>
      </c>
    </row>
    <row r="47" spans="1:23" s="179" customFormat="1" ht="16.5" customHeight="1">
      <c r="A47" s="58" t="s">
        <v>37</v>
      </c>
      <c r="B47" s="59" t="s">
        <v>14</v>
      </c>
      <c r="C47" s="8"/>
      <c r="D47" s="9"/>
      <c r="E47" s="9"/>
      <c r="F47" s="10"/>
      <c r="G47" s="8"/>
      <c r="H47" s="9"/>
      <c r="I47" s="9"/>
      <c r="J47" s="10"/>
      <c r="K47" s="159">
        <f t="shared" si="1"/>
        <v>0</v>
      </c>
      <c r="L47" s="161"/>
      <c r="M47" s="221">
        <f t="shared" si="3"/>
        <v>0</v>
      </c>
      <c r="N47" s="8"/>
      <c r="O47" s="8"/>
      <c r="P47" s="209"/>
      <c r="Q47" s="10"/>
      <c r="R47" s="10"/>
      <c r="S47" s="10"/>
      <c r="T47" s="10"/>
      <c r="U47" s="10"/>
      <c r="V47" s="10"/>
      <c r="W47" s="119">
        <f t="shared" si="2"/>
        <v>0</v>
      </c>
    </row>
    <row r="48" spans="1:23" ht="16.5" customHeight="1">
      <c r="A48" s="56" t="s">
        <v>38</v>
      </c>
      <c r="B48" s="57" t="s">
        <v>16</v>
      </c>
      <c r="C48" s="210"/>
      <c r="D48" s="219"/>
      <c r="E48" s="219"/>
      <c r="F48" s="212"/>
      <c r="G48" s="210"/>
      <c r="H48" s="219"/>
      <c r="I48" s="219"/>
      <c r="J48" s="212"/>
      <c r="K48" s="4">
        <f t="shared" si="1"/>
        <v>0</v>
      </c>
      <c r="L48" s="161">
        <f>Jahresübersicht!$N$26/(Jahresübersicht!$N$24*24)</f>
        <v>0</v>
      </c>
      <c r="M48" s="221">
        <f t="shared" si="3"/>
        <v>0</v>
      </c>
      <c r="N48" s="210"/>
      <c r="O48" s="210"/>
      <c r="P48" s="211"/>
      <c r="Q48" s="212"/>
      <c r="R48" s="212"/>
      <c r="S48" s="212"/>
      <c r="T48" s="212"/>
      <c r="U48" s="212"/>
      <c r="V48" s="212"/>
      <c r="W48" s="119">
        <f t="shared" si="2"/>
        <v>0</v>
      </c>
    </row>
    <row r="49" spans="1:23" ht="16.5" customHeight="1">
      <c r="A49" s="56" t="s">
        <v>39</v>
      </c>
      <c r="B49" s="57" t="s">
        <v>18</v>
      </c>
      <c r="C49" s="210"/>
      <c r="D49" s="219"/>
      <c r="E49" s="219"/>
      <c r="F49" s="212"/>
      <c r="G49" s="210"/>
      <c r="H49" s="219"/>
      <c r="I49" s="219"/>
      <c r="J49" s="212"/>
      <c r="K49" s="4">
        <f t="shared" si="1"/>
        <v>0</v>
      </c>
      <c r="L49" s="161">
        <f>Jahresübersicht!$N$26/(Jahresübersicht!$N$24*24)</f>
        <v>0</v>
      </c>
      <c r="M49" s="221">
        <f t="shared" si="3"/>
        <v>0</v>
      </c>
      <c r="N49" s="210"/>
      <c r="O49" s="210"/>
      <c r="P49" s="211"/>
      <c r="Q49" s="212"/>
      <c r="R49" s="212"/>
      <c r="S49" s="212"/>
      <c r="T49" s="212"/>
      <c r="U49" s="212"/>
      <c r="V49" s="212"/>
      <c r="W49" s="119"/>
    </row>
    <row r="50" spans="1:23" ht="16.5" customHeight="1">
      <c r="A50" s="56" t="s">
        <v>40</v>
      </c>
      <c r="B50" s="57" t="s">
        <v>6</v>
      </c>
      <c r="C50" s="210"/>
      <c r="D50" s="219"/>
      <c r="E50" s="219"/>
      <c r="F50" s="212"/>
      <c r="G50" s="210"/>
      <c r="H50" s="219"/>
      <c r="I50" s="219"/>
      <c r="J50" s="212"/>
      <c r="K50" s="4">
        <f t="shared" si="1"/>
        <v>0</v>
      </c>
      <c r="L50" s="161">
        <f>Jahresübersicht!$N$26/(Jahresübersicht!$N$24*24)</f>
        <v>0</v>
      </c>
      <c r="M50" s="221">
        <f t="shared" si="3"/>
        <v>0</v>
      </c>
      <c r="N50" s="210"/>
      <c r="O50" s="210"/>
      <c r="P50" s="211"/>
      <c r="Q50" s="212"/>
      <c r="R50" s="212"/>
      <c r="S50" s="212"/>
      <c r="T50" s="212"/>
      <c r="U50" s="212"/>
      <c r="V50" s="212"/>
      <c r="W50" s="119"/>
    </row>
    <row r="51" spans="1:23" ht="16.5" customHeight="1">
      <c r="A51" s="58" t="s">
        <v>41</v>
      </c>
      <c r="B51" s="103" t="s">
        <v>8</v>
      </c>
      <c r="C51" s="8"/>
      <c r="D51" s="9"/>
      <c r="E51" s="9"/>
      <c r="F51" s="10"/>
      <c r="G51" s="8"/>
      <c r="H51" s="9"/>
      <c r="I51" s="9"/>
      <c r="J51" s="10"/>
      <c r="K51" s="159">
        <f t="shared" si="1"/>
        <v>0</v>
      </c>
      <c r="L51" s="161"/>
      <c r="M51" s="221">
        <f t="shared" si="3"/>
        <v>0</v>
      </c>
      <c r="N51" s="8"/>
      <c r="O51" s="8"/>
      <c r="P51" s="209"/>
      <c r="Q51" s="10"/>
      <c r="R51" s="10"/>
      <c r="S51" s="10"/>
      <c r="T51" s="10"/>
      <c r="U51" s="10"/>
      <c r="V51" s="10"/>
      <c r="W51" s="119">
        <f>IF(F51="",D51,F51)</f>
        <v>0</v>
      </c>
    </row>
    <row r="52" spans="1:23" ht="16.5" customHeight="1" thickBot="1">
      <c r="A52" s="58" t="s">
        <v>49</v>
      </c>
      <c r="B52" s="103" t="s">
        <v>10</v>
      </c>
      <c r="C52" s="8"/>
      <c r="D52" s="9"/>
      <c r="E52" s="9"/>
      <c r="F52" s="10"/>
      <c r="G52" s="8"/>
      <c r="H52" s="9"/>
      <c r="I52" s="9"/>
      <c r="J52" s="10"/>
      <c r="K52" s="159">
        <f t="shared" si="1"/>
        <v>0</v>
      </c>
      <c r="L52" s="162"/>
      <c r="M52" s="221">
        <f t="shared" si="3"/>
        <v>0</v>
      </c>
      <c r="N52" s="8"/>
      <c r="O52" s="8"/>
      <c r="P52" s="209"/>
      <c r="Q52" s="10"/>
      <c r="R52" s="10"/>
      <c r="S52" s="10"/>
      <c r="T52" s="10"/>
      <c r="U52" s="10"/>
      <c r="V52" s="10"/>
      <c r="W52" s="119">
        <f>IF(F52="",D52,F52)</f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 aca="true" t="shared" si="4" ref="K53:U53">SUM(K22:K52)</f>
        <v>0</v>
      </c>
      <c r="L53" s="163">
        <f>SUM(L22:L52)</f>
        <v>0</v>
      </c>
      <c r="M53" s="165"/>
      <c r="N53" s="140">
        <f t="shared" si="4"/>
        <v>0</v>
      </c>
      <c r="O53" s="136">
        <f t="shared" si="4"/>
        <v>0</v>
      </c>
      <c r="P53" s="132">
        <f t="shared" si="4"/>
        <v>0</v>
      </c>
      <c r="Q53" s="132">
        <f t="shared" si="4"/>
        <v>0</v>
      </c>
      <c r="R53" s="132">
        <f t="shared" si="4"/>
        <v>0</v>
      </c>
      <c r="S53" s="132">
        <f t="shared" si="4"/>
        <v>0</v>
      </c>
      <c r="T53" s="132">
        <f t="shared" si="4"/>
        <v>0</v>
      </c>
      <c r="U53" s="132">
        <f t="shared" si="4"/>
        <v>0</v>
      </c>
      <c r="V53" s="132">
        <f>SUM(V22:V52)</f>
        <v>0</v>
      </c>
    </row>
    <row r="54" spans="1:22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 aca="true" t="shared" si="5" ref="K54:U54">SUM(K22:K52)*24</f>
        <v>0</v>
      </c>
      <c r="L54" s="164">
        <f>SUM(L22:L52)*24</f>
        <v>0</v>
      </c>
      <c r="M54" s="151"/>
      <c r="N54" s="141">
        <f t="shared" si="5"/>
        <v>0</v>
      </c>
      <c r="O54" s="137">
        <f t="shared" si="5"/>
        <v>0</v>
      </c>
      <c r="P54" s="133">
        <f t="shared" si="5"/>
        <v>0</v>
      </c>
      <c r="Q54" s="133">
        <f t="shared" si="5"/>
        <v>0</v>
      </c>
      <c r="R54" s="133">
        <f t="shared" si="5"/>
        <v>0</v>
      </c>
      <c r="S54" s="133">
        <f t="shared" si="5"/>
        <v>0</v>
      </c>
      <c r="T54" s="133">
        <f t="shared" si="5"/>
        <v>0</v>
      </c>
      <c r="U54" s="133">
        <f t="shared" si="5"/>
        <v>0</v>
      </c>
      <c r="V54" s="133">
        <f>SUM(V22:V52)*24</f>
        <v>0</v>
      </c>
    </row>
    <row r="55" ht="15" thickTop="1"/>
    <row r="57" spans="1:16" ht="21.7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  <row r="60" ht="14.25">
      <c r="I60" s="245"/>
    </row>
  </sheetData>
  <sheetProtection password="CC4A" sheet="1" objects="1" scenarios="1"/>
  <mergeCells count="20">
    <mergeCell ref="A1:B1"/>
    <mergeCell ref="A3:B3"/>
    <mergeCell ref="M20:M21"/>
    <mergeCell ref="P20:P21"/>
    <mergeCell ref="C1:D1"/>
    <mergeCell ref="G1:H1"/>
    <mergeCell ref="G3:H3"/>
    <mergeCell ref="O20:O21"/>
    <mergeCell ref="A20:B20"/>
    <mergeCell ref="A14:B14"/>
    <mergeCell ref="V20:V21"/>
    <mergeCell ref="N19:V19"/>
    <mergeCell ref="K19:M19"/>
    <mergeCell ref="K20:K21"/>
    <mergeCell ref="L20:L21"/>
    <mergeCell ref="U20:U21"/>
    <mergeCell ref="Q20:Q21"/>
    <mergeCell ref="R20:R21"/>
    <mergeCell ref="S20:S21"/>
    <mergeCell ref="T20:T21"/>
  </mergeCells>
  <conditionalFormatting sqref="M22">
    <cfRule type="cellIs" priority="1" dxfId="0" operator="equal" stopIfTrue="1">
      <formula>-$L$22</formula>
    </cfRule>
  </conditionalFormatting>
  <conditionalFormatting sqref="M23:M52">
    <cfRule type="cellIs" priority="2" dxfId="0" operator="between" stopIfTrue="1">
      <formula>M22-L23</formula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41" right="0.41" top="0.79" bottom="0.3937007874015748" header="0.29" footer="0.15748031496062992"/>
  <pageSetup fitToHeight="1" fitToWidth="1" horizontalDpi="600" verticalDpi="600" orientation="landscape" paperSize="9" scale="56" r:id="rId3"/>
  <headerFooter alignWithMargins="0">
    <oddHeader>&amp;C&amp;"Arial,Fett Kursiv"&amp;16Zeiterfassung -  &amp;A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43"/>
  <sheetViews>
    <sheetView showGridLines="0" zoomScale="75" zoomScaleNormal="75" workbookViewId="0" topLeftCell="A1">
      <selection activeCell="B6" sqref="B6"/>
    </sheetView>
  </sheetViews>
  <sheetFormatPr defaultColWidth="11.421875" defaultRowHeight="12.75"/>
  <cols>
    <col min="1" max="1" width="7.00390625" style="0" customWidth="1"/>
    <col min="2" max="2" width="14.7109375" style="0" customWidth="1"/>
    <col min="3" max="3" width="14.421875" style="7" customWidth="1"/>
    <col min="4" max="4" width="14.00390625" style="0" customWidth="1"/>
    <col min="5" max="5" width="11.7109375" style="0" customWidth="1"/>
  </cols>
  <sheetData>
    <row r="1" spans="2:4" s="5" customFormat="1" ht="36.75" customHeight="1">
      <c r="B1" s="204" t="s">
        <v>139</v>
      </c>
      <c r="D1" s="6"/>
    </row>
    <row r="2" spans="2:4" s="5" customFormat="1" ht="18">
      <c r="B2" s="5" t="s">
        <v>140</v>
      </c>
      <c r="D2" s="6"/>
    </row>
    <row r="3" spans="3:4" ht="4.5" customHeight="1" thickBot="1">
      <c r="C3"/>
      <c r="D3" s="7"/>
    </row>
    <row r="4" spans="2:4" ht="20.25" customHeight="1" thickTop="1">
      <c r="B4" s="201" t="s">
        <v>74</v>
      </c>
      <c r="C4" s="198" t="s">
        <v>138</v>
      </c>
      <c r="D4" s="7"/>
    </row>
    <row r="5" spans="2:4" ht="5.25" customHeight="1">
      <c r="B5" s="202"/>
      <c r="C5" s="199"/>
      <c r="D5" s="7"/>
    </row>
    <row r="6" spans="2:4" ht="15.75" thickBot="1">
      <c r="B6" s="203"/>
      <c r="C6" s="200">
        <f>ROUND(B6*10/600,2)</f>
        <v>0</v>
      </c>
      <c r="D6" s="7"/>
    </row>
    <row r="7" spans="3:4" ht="13.5" thickTop="1">
      <c r="C7"/>
      <c r="D7" s="7"/>
    </row>
    <row r="8" spans="2:4" ht="18">
      <c r="B8" s="5" t="s">
        <v>144</v>
      </c>
      <c r="C8"/>
      <c r="D8" s="7"/>
    </row>
    <row r="9" spans="2:4" ht="12.75">
      <c r="B9" s="205" t="s">
        <v>141</v>
      </c>
      <c r="C9"/>
      <c r="D9" s="7"/>
    </row>
    <row r="10" spans="3:4" ht="4.5" customHeight="1" thickBot="1">
      <c r="C10"/>
      <c r="D10" s="7"/>
    </row>
    <row r="11" spans="2:3" ht="16.5" thickTop="1">
      <c r="B11" s="201" t="s">
        <v>87</v>
      </c>
      <c r="C11" s="198" t="s">
        <v>86</v>
      </c>
    </row>
    <row r="12" spans="2:3" ht="4.5" customHeight="1">
      <c r="B12" s="202"/>
      <c r="C12" s="199"/>
    </row>
    <row r="13" spans="2:3" ht="15.75" thickBot="1">
      <c r="B13" s="203"/>
      <c r="C13" s="200">
        <f>ROUND(B13*8.4,2)</f>
        <v>0</v>
      </c>
    </row>
    <row r="14" ht="13.5" thickTop="1">
      <c r="C14"/>
    </row>
    <row r="15" ht="12.75">
      <c r="C15"/>
    </row>
    <row r="16" spans="2:4" ht="18">
      <c r="B16" s="5" t="s">
        <v>143</v>
      </c>
      <c r="C16"/>
      <c r="D16" s="7"/>
    </row>
    <row r="17" spans="2:4" ht="12.75">
      <c r="B17" s="205" t="s">
        <v>142</v>
      </c>
      <c r="C17"/>
      <c r="D17" s="7"/>
    </row>
    <row r="18" spans="3:4" ht="4.5" customHeight="1" thickBot="1">
      <c r="C18"/>
      <c r="D18" s="7"/>
    </row>
    <row r="19" spans="2:3" ht="16.5" thickTop="1">
      <c r="B19" s="201" t="s">
        <v>87</v>
      </c>
      <c r="C19" s="198" t="s">
        <v>86</v>
      </c>
    </row>
    <row r="20" spans="2:3" ht="4.5" customHeight="1">
      <c r="B20" s="202"/>
      <c r="C20" s="199"/>
    </row>
    <row r="21" spans="2:4" ht="15.75" thickBot="1">
      <c r="B21" s="203"/>
      <c r="C21" s="206">
        <f>D21*B21</f>
        <v>0</v>
      </c>
      <c r="D21" s="207">
        <v>0.35</v>
      </c>
    </row>
    <row r="22" ht="13.5" thickTop="1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</sheetData>
  <sheetProtection password="CC4A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3" max="4" width="9.00390625" style="0" customWidth="1"/>
  </cols>
  <sheetData>
    <row r="1" spans="1:2" ht="12.75">
      <c r="A1" t="s">
        <v>54</v>
      </c>
      <c r="B1">
        <v>2006</v>
      </c>
    </row>
    <row r="2" spans="1:2" ht="12.75">
      <c r="A2" t="s">
        <v>50</v>
      </c>
      <c r="B2">
        <f>B1-Januar2006!L1</f>
        <v>2006</v>
      </c>
    </row>
    <row r="3" spans="1:7" ht="12.75">
      <c r="A3" s="1"/>
      <c r="B3" s="295" t="s">
        <v>86</v>
      </c>
      <c r="C3" s="295"/>
      <c r="D3" s="111"/>
      <c r="E3" s="295" t="s">
        <v>87</v>
      </c>
      <c r="F3" s="295"/>
      <c r="G3" s="115"/>
    </row>
    <row r="4" spans="1:7" ht="25.5">
      <c r="A4" s="2" t="s">
        <v>50</v>
      </c>
      <c r="B4" s="2" t="s">
        <v>51</v>
      </c>
      <c r="C4" s="2" t="s">
        <v>52</v>
      </c>
      <c r="D4" s="2" t="s">
        <v>124</v>
      </c>
      <c r="E4" s="2" t="s">
        <v>51</v>
      </c>
      <c r="F4" s="2" t="s">
        <v>52</v>
      </c>
      <c r="G4" s="2" t="s">
        <v>125</v>
      </c>
    </row>
    <row r="5" spans="1:7" ht="12.75">
      <c r="A5">
        <v>15</v>
      </c>
      <c r="B5">
        <f>E5*8.4</f>
        <v>226.8</v>
      </c>
      <c r="C5">
        <f>F5*8.4</f>
        <v>226.8</v>
      </c>
      <c r="D5">
        <f>G5*8.4</f>
        <v>268.8</v>
      </c>
      <c r="E5">
        <v>27</v>
      </c>
      <c r="F5">
        <v>27</v>
      </c>
      <c r="G5">
        <v>32</v>
      </c>
    </row>
    <row r="6" spans="1:7" ht="12.75">
      <c r="A6">
        <v>16</v>
      </c>
      <c r="B6">
        <f aca="true" t="shared" si="0" ref="B6:B55">E6*8.4</f>
        <v>226.8</v>
      </c>
      <c r="C6">
        <f aca="true" t="shared" si="1" ref="C6:C55">F6*8.4</f>
        <v>226.8</v>
      </c>
      <c r="D6">
        <f aca="true" t="shared" si="2" ref="D6:D55">G6*8.4</f>
        <v>268.8</v>
      </c>
      <c r="E6">
        <v>27</v>
      </c>
      <c r="F6">
        <v>27</v>
      </c>
      <c r="G6">
        <v>32</v>
      </c>
    </row>
    <row r="7" spans="1:7" ht="12.75">
      <c r="A7">
        <v>17</v>
      </c>
      <c r="B7">
        <f t="shared" si="0"/>
        <v>226.8</v>
      </c>
      <c r="C7">
        <f t="shared" si="1"/>
        <v>226.8</v>
      </c>
      <c r="D7">
        <f t="shared" si="2"/>
        <v>268.8</v>
      </c>
      <c r="E7">
        <v>27</v>
      </c>
      <c r="F7">
        <v>27</v>
      </c>
      <c r="G7">
        <v>32</v>
      </c>
    </row>
    <row r="8" spans="1:7" ht="12.75">
      <c r="A8">
        <v>18</v>
      </c>
      <c r="B8">
        <f t="shared" si="0"/>
        <v>226.8</v>
      </c>
      <c r="C8">
        <f t="shared" si="1"/>
        <v>226.8</v>
      </c>
      <c r="D8">
        <f t="shared" si="2"/>
        <v>268.8</v>
      </c>
      <c r="E8">
        <v>27</v>
      </c>
      <c r="F8">
        <v>27</v>
      </c>
      <c r="G8">
        <v>32</v>
      </c>
    </row>
    <row r="9" spans="1:7" ht="12.75">
      <c r="A9">
        <v>19</v>
      </c>
      <c r="B9">
        <f t="shared" si="0"/>
        <v>226.8</v>
      </c>
      <c r="C9">
        <f t="shared" si="1"/>
        <v>226.8</v>
      </c>
      <c r="D9">
        <f t="shared" si="2"/>
        <v>268.8</v>
      </c>
      <c r="E9">
        <v>27</v>
      </c>
      <c r="F9">
        <v>27</v>
      </c>
      <c r="G9">
        <v>32</v>
      </c>
    </row>
    <row r="10" spans="1:7" ht="12.75">
      <c r="A10">
        <v>20</v>
      </c>
      <c r="B10">
        <f t="shared" si="0"/>
        <v>226.8</v>
      </c>
      <c r="C10">
        <f t="shared" si="1"/>
        <v>226.8</v>
      </c>
      <c r="D10">
        <f t="shared" si="2"/>
        <v>268.8</v>
      </c>
      <c r="E10">
        <v>27</v>
      </c>
      <c r="F10">
        <v>27</v>
      </c>
      <c r="G10">
        <v>32</v>
      </c>
    </row>
    <row r="11" spans="1:7" ht="12.75">
      <c r="A11">
        <v>21</v>
      </c>
      <c r="B11">
        <f t="shared" si="0"/>
        <v>184.8</v>
      </c>
      <c r="C11">
        <f t="shared" si="1"/>
        <v>184.8</v>
      </c>
      <c r="D11">
        <f t="shared" si="2"/>
        <v>268.8</v>
      </c>
      <c r="E11">
        <v>22</v>
      </c>
      <c r="F11">
        <v>22</v>
      </c>
      <c r="G11">
        <v>32</v>
      </c>
    </row>
    <row r="12" spans="1:7" ht="12.75">
      <c r="A12">
        <v>22</v>
      </c>
      <c r="B12">
        <f t="shared" si="0"/>
        <v>184.8</v>
      </c>
      <c r="C12">
        <f t="shared" si="1"/>
        <v>184.8</v>
      </c>
      <c r="D12">
        <f t="shared" si="2"/>
        <v>268.8</v>
      </c>
      <c r="E12">
        <v>22</v>
      </c>
      <c r="F12">
        <v>22</v>
      </c>
      <c r="G12">
        <v>32</v>
      </c>
    </row>
    <row r="13" spans="1:7" ht="12.75">
      <c r="A13">
        <v>23</v>
      </c>
      <c r="B13">
        <f t="shared" si="0"/>
        <v>184.8</v>
      </c>
      <c r="C13">
        <f t="shared" si="1"/>
        <v>184.8</v>
      </c>
      <c r="D13">
        <f t="shared" si="2"/>
        <v>268.8</v>
      </c>
      <c r="E13">
        <v>22</v>
      </c>
      <c r="F13">
        <v>22</v>
      </c>
      <c r="G13">
        <v>32</v>
      </c>
    </row>
    <row r="14" spans="1:7" ht="12.75">
      <c r="A14">
        <v>24</v>
      </c>
      <c r="B14">
        <f t="shared" si="0"/>
        <v>184.8</v>
      </c>
      <c r="C14">
        <f t="shared" si="1"/>
        <v>184.8</v>
      </c>
      <c r="D14">
        <f t="shared" si="2"/>
        <v>268.8</v>
      </c>
      <c r="E14">
        <v>22</v>
      </c>
      <c r="F14">
        <v>22</v>
      </c>
      <c r="G14">
        <v>32</v>
      </c>
    </row>
    <row r="15" spans="1:7" ht="12.75">
      <c r="A15">
        <v>25</v>
      </c>
      <c r="B15">
        <f t="shared" si="0"/>
        <v>184.8</v>
      </c>
      <c r="C15">
        <f t="shared" si="1"/>
        <v>184.8</v>
      </c>
      <c r="D15">
        <f t="shared" si="2"/>
        <v>268.8</v>
      </c>
      <c r="E15">
        <v>22</v>
      </c>
      <c r="F15">
        <v>22</v>
      </c>
      <c r="G15">
        <v>32</v>
      </c>
    </row>
    <row r="16" spans="1:7" ht="12.75">
      <c r="A16">
        <v>26</v>
      </c>
      <c r="B16">
        <f t="shared" si="0"/>
        <v>184.8</v>
      </c>
      <c r="C16">
        <f t="shared" si="1"/>
        <v>184.8</v>
      </c>
      <c r="D16">
        <f t="shared" si="2"/>
        <v>268.8</v>
      </c>
      <c r="E16">
        <v>22</v>
      </c>
      <c r="F16">
        <v>22</v>
      </c>
      <c r="G16">
        <v>32</v>
      </c>
    </row>
    <row r="17" spans="1:7" ht="12.75">
      <c r="A17">
        <v>27</v>
      </c>
      <c r="B17">
        <f t="shared" si="0"/>
        <v>184.8</v>
      </c>
      <c r="C17">
        <f t="shared" si="1"/>
        <v>184.8</v>
      </c>
      <c r="D17">
        <f t="shared" si="2"/>
        <v>268.8</v>
      </c>
      <c r="E17">
        <v>22</v>
      </c>
      <c r="F17">
        <v>22</v>
      </c>
      <c r="G17">
        <v>32</v>
      </c>
    </row>
    <row r="18" spans="1:7" ht="12.75">
      <c r="A18">
        <v>28</v>
      </c>
      <c r="B18">
        <f t="shared" si="0"/>
        <v>184.8</v>
      </c>
      <c r="C18">
        <f t="shared" si="1"/>
        <v>184.8</v>
      </c>
      <c r="D18">
        <f t="shared" si="2"/>
        <v>268.8</v>
      </c>
      <c r="E18">
        <v>22</v>
      </c>
      <c r="F18">
        <v>22</v>
      </c>
      <c r="G18">
        <v>32</v>
      </c>
    </row>
    <row r="19" spans="1:7" ht="12.75">
      <c r="A19">
        <v>29</v>
      </c>
      <c r="B19">
        <f t="shared" si="0"/>
        <v>184.8</v>
      </c>
      <c r="C19">
        <f t="shared" si="1"/>
        <v>184.8</v>
      </c>
      <c r="D19">
        <f t="shared" si="2"/>
        <v>268.8</v>
      </c>
      <c r="E19">
        <v>22</v>
      </c>
      <c r="F19">
        <v>22</v>
      </c>
      <c r="G19">
        <v>32</v>
      </c>
    </row>
    <row r="20" spans="1:7" ht="12.75">
      <c r="A20">
        <v>30</v>
      </c>
      <c r="B20">
        <f t="shared" si="0"/>
        <v>184.8</v>
      </c>
      <c r="C20">
        <f t="shared" si="1"/>
        <v>184.8</v>
      </c>
      <c r="D20">
        <f t="shared" si="2"/>
        <v>268.8</v>
      </c>
      <c r="E20">
        <v>22</v>
      </c>
      <c r="F20">
        <v>22</v>
      </c>
      <c r="G20">
        <v>32</v>
      </c>
    </row>
    <row r="21" spans="1:7" ht="12.75">
      <c r="A21">
        <v>31</v>
      </c>
      <c r="B21">
        <f t="shared" si="0"/>
        <v>184.8</v>
      </c>
      <c r="C21">
        <f t="shared" si="1"/>
        <v>184.8</v>
      </c>
      <c r="D21">
        <f t="shared" si="2"/>
        <v>268.8</v>
      </c>
      <c r="E21">
        <v>22</v>
      </c>
      <c r="F21">
        <v>22</v>
      </c>
      <c r="G21">
        <v>32</v>
      </c>
    </row>
    <row r="22" spans="1:7" ht="12.75">
      <c r="A22">
        <v>32</v>
      </c>
      <c r="B22">
        <f t="shared" si="0"/>
        <v>184.8</v>
      </c>
      <c r="C22">
        <f t="shared" si="1"/>
        <v>184.8</v>
      </c>
      <c r="D22">
        <f t="shared" si="2"/>
        <v>268.8</v>
      </c>
      <c r="E22">
        <v>22</v>
      </c>
      <c r="F22">
        <v>22</v>
      </c>
      <c r="G22">
        <v>32</v>
      </c>
    </row>
    <row r="23" spans="1:7" ht="12.75">
      <c r="A23">
        <v>33</v>
      </c>
      <c r="B23">
        <f t="shared" si="0"/>
        <v>184.8</v>
      </c>
      <c r="C23">
        <f t="shared" si="1"/>
        <v>184.8</v>
      </c>
      <c r="D23">
        <f t="shared" si="2"/>
        <v>268.8</v>
      </c>
      <c r="E23">
        <v>22</v>
      </c>
      <c r="F23">
        <v>22</v>
      </c>
      <c r="G23">
        <v>32</v>
      </c>
    </row>
    <row r="24" spans="1:7" ht="12.75">
      <c r="A24">
        <v>34</v>
      </c>
      <c r="B24">
        <f t="shared" si="0"/>
        <v>184.8</v>
      </c>
      <c r="C24">
        <f t="shared" si="1"/>
        <v>184.8</v>
      </c>
      <c r="D24">
        <f t="shared" si="2"/>
        <v>268.8</v>
      </c>
      <c r="E24">
        <v>22</v>
      </c>
      <c r="F24">
        <v>22</v>
      </c>
      <c r="G24">
        <v>32</v>
      </c>
    </row>
    <row r="25" spans="1:7" ht="12.75">
      <c r="A25">
        <v>35</v>
      </c>
      <c r="B25">
        <f t="shared" si="0"/>
        <v>184.8</v>
      </c>
      <c r="C25">
        <f t="shared" si="1"/>
        <v>184.8</v>
      </c>
      <c r="D25">
        <f t="shared" si="2"/>
        <v>268.8</v>
      </c>
      <c r="E25">
        <v>22</v>
      </c>
      <c r="F25">
        <v>22</v>
      </c>
      <c r="G25">
        <v>32</v>
      </c>
    </row>
    <row r="26" spans="1:7" ht="12.75">
      <c r="A26">
        <v>36</v>
      </c>
      <c r="B26">
        <f t="shared" si="0"/>
        <v>184.8</v>
      </c>
      <c r="C26">
        <f t="shared" si="1"/>
        <v>184.8</v>
      </c>
      <c r="D26">
        <f t="shared" si="2"/>
        <v>268.8</v>
      </c>
      <c r="E26">
        <v>22</v>
      </c>
      <c r="F26">
        <v>22</v>
      </c>
      <c r="G26">
        <v>32</v>
      </c>
    </row>
    <row r="27" spans="1:7" ht="12.75">
      <c r="A27">
        <v>37</v>
      </c>
      <c r="B27">
        <f t="shared" si="0"/>
        <v>184.8</v>
      </c>
      <c r="C27">
        <f t="shared" si="1"/>
        <v>184.8</v>
      </c>
      <c r="D27">
        <f t="shared" si="2"/>
        <v>268.8</v>
      </c>
      <c r="E27">
        <v>22</v>
      </c>
      <c r="F27">
        <v>22</v>
      </c>
      <c r="G27">
        <v>32</v>
      </c>
    </row>
    <row r="28" spans="1:7" ht="12.75">
      <c r="A28">
        <v>38</v>
      </c>
      <c r="B28">
        <f t="shared" si="0"/>
        <v>184.8</v>
      </c>
      <c r="C28">
        <f t="shared" si="1"/>
        <v>184.8</v>
      </c>
      <c r="D28">
        <f t="shared" si="2"/>
        <v>268.8</v>
      </c>
      <c r="E28">
        <v>22</v>
      </c>
      <c r="F28">
        <v>22</v>
      </c>
      <c r="G28">
        <v>32</v>
      </c>
    </row>
    <row r="29" spans="1:7" ht="12.75">
      <c r="A29">
        <v>39</v>
      </c>
      <c r="B29">
        <f t="shared" si="0"/>
        <v>184.8</v>
      </c>
      <c r="C29">
        <f t="shared" si="1"/>
        <v>184.8</v>
      </c>
      <c r="D29">
        <f t="shared" si="2"/>
        <v>268.8</v>
      </c>
      <c r="E29">
        <v>22</v>
      </c>
      <c r="F29">
        <v>22</v>
      </c>
      <c r="G29">
        <v>32</v>
      </c>
    </row>
    <row r="30" spans="1:7" ht="12.75">
      <c r="A30">
        <v>40</v>
      </c>
      <c r="B30">
        <f t="shared" si="0"/>
        <v>184.8</v>
      </c>
      <c r="C30">
        <f t="shared" si="1"/>
        <v>184.8</v>
      </c>
      <c r="D30">
        <f t="shared" si="2"/>
        <v>268.8</v>
      </c>
      <c r="E30">
        <v>22</v>
      </c>
      <c r="F30">
        <v>22</v>
      </c>
      <c r="G30">
        <v>32</v>
      </c>
    </row>
    <row r="31" spans="1:7" ht="12.75">
      <c r="A31">
        <v>41</v>
      </c>
      <c r="B31">
        <f t="shared" si="0"/>
        <v>184.8</v>
      </c>
      <c r="C31">
        <f t="shared" si="1"/>
        <v>184.8</v>
      </c>
      <c r="D31">
        <f t="shared" si="2"/>
        <v>268.8</v>
      </c>
      <c r="E31">
        <v>22</v>
      </c>
      <c r="F31">
        <v>22</v>
      </c>
      <c r="G31">
        <v>32</v>
      </c>
    </row>
    <row r="32" spans="1:7" ht="12.75">
      <c r="A32">
        <v>42</v>
      </c>
      <c r="B32">
        <f t="shared" si="0"/>
        <v>184.8</v>
      </c>
      <c r="C32">
        <f t="shared" si="1"/>
        <v>184.8</v>
      </c>
      <c r="D32">
        <f t="shared" si="2"/>
        <v>268.8</v>
      </c>
      <c r="E32">
        <v>22</v>
      </c>
      <c r="F32">
        <v>22</v>
      </c>
      <c r="G32">
        <v>32</v>
      </c>
    </row>
    <row r="33" spans="1:7" ht="12.75">
      <c r="A33">
        <v>43</v>
      </c>
      <c r="B33">
        <f t="shared" si="0"/>
        <v>184.8</v>
      </c>
      <c r="C33">
        <f t="shared" si="1"/>
        <v>184.8</v>
      </c>
      <c r="D33">
        <f t="shared" si="2"/>
        <v>268.8</v>
      </c>
      <c r="E33">
        <v>22</v>
      </c>
      <c r="F33">
        <v>22</v>
      </c>
      <c r="G33">
        <v>32</v>
      </c>
    </row>
    <row r="34" spans="1:7" ht="12.75">
      <c r="A34">
        <v>44</v>
      </c>
      <c r="B34">
        <f t="shared" si="0"/>
        <v>184.8</v>
      </c>
      <c r="C34">
        <f t="shared" si="1"/>
        <v>184.8</v>
      </c>
      <c r="D34">
        <f t="shared" si="2"/>
        <v>268.8</v>
      </c>
      <c r="E34">
        <v>22</v>
      </c>
      <c r="F34">
        <v>22</v>
      </c>
      <c r="G34">
        <v>32</v>
      </c>
    </row>
    <row r="35" spans="1:7" ht="12.75">
      <c r="A35">
        <v>45</v>
      </c>
      <c r="B35">
        <f t="shared" si="0"/>
        <v>184.8</v>
      </c>
      <c r="C35">
        <f t="shared" si="1"/>
        <v>226.8</v>
      </c>
      <c r="D35">
        <f t="shared" si="2"/>
        <v>268.8</v>
      </c>
      <c r="E35">
        <v>22</v>
      </c>
      <c r="F35">
        <v>27</v>
      </c>
      <c r="G35">
        <v>32</v>
      </c>
    </row>
    <row r="36" spans="1:7" ht="12.75">
      <c r="A36">
        <v>46</v>
      </c>
      <c r="B36">
        <f t="shared" si="0"/>
        <v>184.8</v>
      </c>
      <c r="C36">
        <f t="shared" si="1"/>
        <v>226.8</v>
      </c>
      <c r="D36">
        <f t="shared" si="2"/>
        <v>268.8</v>
      </c>
      <c r="E36">
        <v>22</v>
      </c>
      <c r="F36">
        <v>27</v>
      </c>
      <c r="G36">
        <v>32</v>
      </c>
    </row>
    <row r="37" spans="1:7" ht="12.75">
      <c r="A37">
        <v>47</v>
      </c>
      <c r="B37">
        <f t="shared" si="0"/>
        <v>184.8</v>
      </c>
      <c r="C37">
        <f t="shared" si="1"/>
        <v>226.8</v>
      </c>
      <c r="D37">
        <f t="shared" si="2"/>
        <v>268.8</v>
      </c>
      <c r="E37">
        <v>22</v>
      </c>
      <c r="F37">
        <v>27</v>
      </c>
      <c r="G37">
        <v>32</v>
      </c>
    </row>
    <row r="38" spans="1:7" ht="12.75">
      <c r="A38">
        <v>48</v>
      </c>
      <c r="B38">
        <f t="shared" si="0"/>
        <v>184.8</v>
      </c>
      <c r="C38">
        <f t="shared" si="1"/>
        <v>226.8</v>
      </c>
      <c r="D38">
        <f t="shared" si="2"/>
        <v>268.8</v>
      </c>
      <c r="E38">
        <v>22</v>
      </c>
      <c r="F38">
        <v>27</v>
      </c>
      <c r="G38">
        <v>32</v>
      </c>
    </row>
    <row r="39" spans="1:7" ht="12.75">
      <c r="A39">
        <v>49</v>
      </c>
      <c r="B39">
        <f t="shared" si="0"/>
        <v>184.8</v>
      </c>
      <c r="C39">
        <f t="shared" si="1"/>
        <v>226.8</v>
      </c>
      <c r="D39">
        <f t="shared" si="2"/>
        <v>268.8</v>
      </c>
      <c r="E39">
        <v>22</v>
      </c>
      <c r="F39">
        <v>27</v>
      </c>
      <c r="G39">
        <v>32</v>
      </c>
    </row>
    <row r="40" spans="1:7" ht="12.75">
      <c r="A40">
        <v>50</v>
      </c>
      <c r="B40">
        <f t="shared" si="0"/>
        <v>226.8</v>
      </c>
      <c r="C40">
        <f t="shared" si="1"/>
        <v>226.8</v>
      </c>
      <c r="D40">
        <f t="shared" si="2"/>
        <v>268.8</v>
      </c>
      <c r="E40">
        <v>27</v>
      </c>
      <c r="F40">
        <v>27</v>
      </c>
      <c r="G40">
        <v>32</v>
      </c>
    </row>
    <row r="41" spans="1:7" ht="12.75">
      <c r="A41">
        <v>51</v>
      </c>
      <c r="B41">
        <f t="shared" si="0"/>
        <v>226.8</v>
      </c>
      <c r="C41">
        <f t="shared" si="1"/>
        <v>226.8</v>
      </c>
      <c r="D41">
        <f t="shared" si="2"/>
        <v>268.8</v>
      </c>
      <c r="E41">
        <v>27</v>
      </c>
      <c r="F41">
        <v>27</v>
      </c>
      <c r="G41">
        <v>32</v>
      </c>
    </row>
    <row r="42" spans="1:7" ht="12.75">
      <c r="A42">
        <v>52</v>
      </c>
      <c r="B42">
        <f t="shared" si="0"/>
        <v>226.8</v>
      </c>
      <c r="C42">
        <f t="shared" si="1"/>
        <v>226.8</v>
      </c>
      <c r="D42">
        <f t="shared" si="2"/>
        <v>268.8</v>
      </c>
      <c r="E42">
        <v>27</v>
      </c>
      <c r="F42">
        <v>27</v>
      </c>
      <c r="G42">
        <v>32</v>
      </c>
    </row>
    <row r="43" spans="1:7" ht="12.75">
      <c r="A43">
        <v>53</v>
      </c>
      <c r="B43">
        <f t="shared" si="0"/>
        <v>226.8</v>
      </c>
      <c r="C43">
        <f t="shared" si="1"/>
        <v>226.8</v>
      </c>
      <c r="D43">
        <f t="shared" si="2"/>
        <v>268.8</v>
      </c>
      <c r="E43">
        <v>27</v>
      </c>
      <c r="F43">
        <v>27</v>
      </c>
      <c r="G43">
        <v>32</v>
      </c>
    </row>
    <row r="44" spans="1:7" ht="12.75">
      <c r="A44">
        <v>54</v>
      </c>
      <c r="B44">
        <f t="shared" si="0"/>
        <v>226.8</v>
      </c>
      <c r="C44">
        <f t="shared" si="1"/>
        <v>226.8</v>
      </c>
      <c r="D44">
        <f t="shared" si="2"/>
        <v>268.8</v>
      </c>
      <c r="E44">
        <v>27</v>
      </c>
      <c r="F44">
        <v>27</v>
      </c>
      <c r="G44">
        <v>32</v>
      </c>
    </row>
    <row r="45" spans="1:7" ht="12.75">
      <c r="A45">
        <v>55</v>
      </c>
      <c r="B45">
        <f t="shared" si="0"/>
        <v>226.8</v>
      </c>
      <c r="C45">
        <f t="shared" si="1"/>
        <v>268.8</v>
      </c>
      <c r="D45">
        <f t="shared" si="2"/>
        <v>268.8</v>
      </c>
      <c r="E45">
        <v>27</v>
      </c>
      <c r="F45">
        <v>32</v>
      </c>
      <c r="G45">
        <v>32</v>
      </c>
    </row>
    <row r="46" spans="1:7" ht="12.75">
      <c r="A46">
        <v>56</v>
      </c>
      <c r="B46">
        <f t="shared" si="0"/>
        <v>226.8</v>
      </c>
      <c r="C46">
        <f t="shared" si="1"/>
        <v>268.8</v>
      </c>
      <c r="D46">
        <f t="shared" si="2"/>
        <v>268.8</v>
      </c>
      <c r="E46">
        <v>27</v>
      </c>
      <c r="F46">
        <v>32</v>
      </c>
      <c r="G46">
        <v>32</v>
      </c>
    </row>
    <row r="47" spans="1:7" ht="12.75">
      <c r="A47">
        <v>57</v>
      </c>
      <c r="B47">
        <f t="shared" si="0"/>
        <v>226.8</v>
      </c>
      <c r="C47">
        <f t="shared" si="1"/>
        <v>268.8</v>
      </c>
      <c r="D47">
        <f t="shared" si="2"/>
        <v>268.8</v>
      </c>
      <c r="E47">
        <v>27</v>
      </c>
      <c r="F47">
        <v>32</v>
      </c>
      <c r="G47">
        <v>32</v>
      </c>
    </row>
    <row r="48" spans="1:7" ht="12.75">
      <c r="A48">
        <v>58</v>
      </c>
      <c r="B48">
        <f t="shared" si="0"/>
        <v>226.8</v>
      </c>
      <c r="C48">
        <f t="shared" si="1"/>
        <v>268.8</v>
      </c>
      <c r="D48">
        <f t="shared" si="2"/>
        <v>268.8</v>
      </c>
      <c r="E48">
        <v>27</v>
      </c>
      <c r="F48">
        <v>32</v>
      </c>
      <c r="G48">
        <v>32</v>
      </c>
    </row>
    <row r="49" spans="1:7" ht="12.75">
      <c r="A49">
        <v>59</v>
      </c>
      <c r="B49">
        <f t="shared" si="0"/>
        <v>226.8</v>
      </c>
      <c r="C49">
        <f t="shared" si="1"/>
        <v>268.8</v>
      </c>
      <c r="D49">
        <f t="shared" si="2"/>
        <v>268.8</v>
      </c>
      <c r="E49">
        <v>27</v>
      </c>
      <c r="F49">
        <v>32</v>
      </c>
      <c r="G49">
        <v>32</v>
      </c>
    </row>
    <row r="50" spans="1:7" ht="12.75">
      <c r="A50">
        <v>60</v>
      </c>
      <c r="B50">
        <f t="shared" si="0"/>
        <v>268.8</v>
      </c>
      <c r="C50">
        <f t="shared" si="1"/>
        <v>268.8</v>
      </c>
      <c r="D50">
        <f t="shared" si="2"/>
        <v>268.8</v>
      </c>
      <c r="E50">
        <v>32</v>
      </c>
      <c r="F50">
        <v>32</v>
      </c>
      <c r="G50">
        <v>32</v>
      </c>
    </row>
    <row r="51" spans="1:7" ht="12.75">
      <c r="A51">
        <v>61</v>
      </c>
      <c r="B51">
        <f t="shared" si="0"/>
        <v>268.8</v>
      </c>
      <c r="C51">
        <f t="shared" si="1"/>
        <v>268.8</v>
      </c>
      <c r="D51">
        <f t="shared" si="2"/>
        <v>268.8</v>
      </c>
      <c r="E51">
        <v>32</v>
      </c>
      <c r="F51">
        <v>32</v>
      </c>
      <c r="G51">
        <v>32</v>
      </c>
    </row>
    <row r="52" spans="1:7" ht="12.75">
      <c r="A52">
        <v>62</v>
      </c>
      <c r="B52">
        <f t="shared" si="0"/>
        <v>268.8</v>
      </c>
      <c r="C52">
        <f t="shared" si="1"/>
        <v>268.8</v>
      </c>
      <c r="D52">
        <f t="shared" si="2"/>
        <v>268.8</v>
      </c>
      <c r="E52">
        <v>32</v>
      </c>
      <c r="F52">
        <v>32</v>
      </c>
      <c r="G52">
        <v>32</v>
      </c>
    </row>
    <row r="53" spans="1:7" ht="12.75">
      <c r="A53">
        <v>63</v>
      </c>
      <c r="B53">
        <f t="shared" si="0"/>
        <v>268.8</v>
      </c>
      <c r="C53">
        <f t="shared" si="1"/>
        <v>268.8</v>
      </c>
      <c r="D53">
        <f t="shared" si="2"/>
        <v>268.8</v>
      </c>
      <c r="E53">
        <v>32</v>
      </c>
      <c r="F53">
        <v>32</v>
      </c>
      <c r="G53">
        <v>32</v>
      </c>
    </row>
    <row r="54" spans="1:7" ht="12.75">
      <c r="A54">
        <v>64</v>
      </c>
      <c r="B54">
        <f t="shared" si="0"/>
        <v>268.8</v>
      </c>
      <c r="C54">
        <f t="shared" si="1"/>
        <v>268.8</v>
      </c>
      <c r="D54">
        <f t="shared" si="2"/>
        <v>268.8</v>
      </c>
      <c r="E54">
        <v>32</v>
      </c>
      <c r="F54">
        <v>32</v>
      </c>
      <c r="G54">
        <v>32</v>
      </c>
    </row>
    <row r="55" spans="1:7" ht="12.75">
      <c r="A55">
        <v>65</v>
      </c>
      <c r="B55">
        <f t="shared" si="0"/>
        <v>268.8</v>
      </c>
      <c r="C55">
        <f t="shared" si="1"/>
        <v>268.8</v>
      </c>
      <c r="D55">
        <f t="shared" si="2"/>
        <v>268.8</v>
      </c>
      <c r="E55">
        <v>32</v>
      </c>
      <c r="F55">
        <v>32</v>
      </c>
      <c r="G55">
        <v>32</v>
      </c>
    </row>
  </sheetData>
  <sheetProtection password="CC4A" sheet="1" objects="1" scenarios="1"/>
  <mergeCells count="2">
    <mergeCell ref="B3:C3"/>
    <mergeCell ref="E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="75" zoomScaleNormal="75" zoomScaleSheetLayoutView="75" workbookViewId="0" topLeftCell="A1">
      <selection activeCell="C1" sqref="C1:D1"/>
    </sheetView>
  </sheetViews>
  <sheetFormatPr defaultColWidth="11.421875" defaultRowHeight="12.75"/>
  <cols>
    <col min="1" max="1" width="11.8515625" style="66" customWidth="1"/>
    <col min="2" max="2" width="18.00390625" style="66" customWidth="1"/>
    <col min="3" max="3" width="13.28125" style="66" customWidth="1"/>
    <col min="4" max="14" width="13.140625" style="66" customWidth="1"/>
    <col min="15" max="16384" width="11.421875" style="66" customWidth="1"/>
  </cols>
  <sheetData>
    <row r="1" spans="1:15" ht="15">
      <c r="A1" s="256" t="s">
        <v>44</v>
      </c>
      <c r="B1" s="256"/>
      <c r="C1" s="263"/>
      <c r="D1" s="263"/>
      <c r="E1" s="16"/>
      <c r="F1" s="17" t="s">
        <v>45</v>
      </c>
      <c r="G1" s="263"/>
      <c r="H1" s="263"/>
      <c r="I1" s="16"/>
      <c r="J1" s="17" t="s">
        <v>75</v>
      </c>
      <c r="K1" s="107"/>
      <c r="L1" s="13"/>
      <c r="M1" s="13"/>
      <c r="N1" s="33" t="s">
        <v>148</v>
      </c>
      <c r="O1" s="13">
        <f>Hilfstab!B1</f>
        <v>2006</v>
      </c>
    </row>
    <row r="2" spans="1:15" ht="15">
      <c r="A2" s="27"/>
      <c r="B2" s="20"/>
      <c r="C2" s="16"/>
      <c r="D2" s="16"/>
      <c r="E2" s="16"/>
      <c r="F2" s="16"/>
      <c r="G2" s="16"/>
      <c r="H2" s="16"/>
      <c r="I2" s="16"/>
      <c r="J2" s="16"/>
      <c r="K2" s="16"/>
      <c r="L2" s="13"/>
      <c r="M2" s="13"/>
      <c r="N2" s="18"/>
      <c r="O2" s="20"/>
    </row>
    <row r="3" spans="1:15" ht="15">
      <c r="A3" s="256" t="s">
        <v>47</v>
      </c>
      <c r="B3" s="256"/>
      <c r="C3" s="109"/>
      <c r="D3" s="16"/>
      <c r="E3" s="256" t="s">
        <v>46</v>
      </c>
      <c r="F3" s="256"/>
      <c r="G3" s="262"/>
      <c r="H3" s="262"/>
      <c r="J3" s="43" t="s">
        <v>131</v>
      </c>
      <c r="K3" s="260"/>
      <c r="L3" s="261"/>
      <c r="M3" s="261"/>
      <c r="N3" s="18"/>
      <c r="O3" s="20"/>
    </row>
    <row r="4" spans="1:15" ht="24.75" customHeight="1">
      <c r="A4" s="15"/>
      <c r="B4" s="15"/>
      <c r="C4" s="154"/>
      <c r="D4" s="16"/>
      <c r="E4" s="15"/>
      <c r="F4" s="15"/>
      <c r="G4" s="155"/>
      <c r="H4" s="155"/>
      <c r="J4" s="153"/>
      <c r="K4" s="261"/>
      <c r="L4" s="261"/>
      <c r="M4" s="261"/>
      <c r="N4" s="18"/>
      <c r="O4" s="20"/>
    </row>
    <row r="5" spans="1:15" ht="3.75" customHeight="1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5"/>
      <c r="O5" s="26"/>
    </row>
    <row r="6" spans="1:15" ht="15">
      <c r="A6" s="67"/>
      <c r="N6" s="68"/>
      <c r="O6" s="68"/>
    </row>
    <row r="7" spans="1:15" ht="15.75">
      <c r="A7" s="69" t="s">
        <v>90</v>
      </c>
      <c r="C7" s="70" t="s">
        <v>91</v>
      </c>
      <c r="D7" s="70" t="s">
        <v>92</v>
      </c>
      <c r="E7" s="70" t="s">
        <v>93</v>
      </c>
      <c r="F7" s="70" t="s">
        <v>94</v>
      </c>
      <c r="G7" s="70" t="s">
        <v>95</v>
      </c>
      <c r="H7" s="70" t="s">
        <v>96</v>
      </c>
      <c r="I7" s="70" t="s">
        <v>97</v>
      </c>
      <c r="J7" s="70" t="s">
        <v>98</v>
      </c>
      <c r="K7" s="70" t="s">
        <v>99</v>
      </c>
      <c r="L7" s="70" t="s">
        <v>100</v>
      </c>
      <c r="M7" s="70" t="s">
        <v>101</v>
      </c>
      <c r="N7" s="71" t="s">
        <v>102</v>
      </c>
      <c r="O7" s="72" t="s">
        <v>48</v>
      </c>
    </row>
    <row r="8" spans="1:15" ht="15">
      <c r="A8" s="69" t="s">
        <v>122</v>
      </c>
      <c r="C8" s="110">
        <v>0</v>
      </c>
      <c r="D8" s="110">
        <f aca="true" t="shared" si="0" ref="D8:N8">C8</f>
        <v>0</v>
      </c>
      <c r="E8" s="110">
        <f t="shared" si="0"/>
        <v>0</v>
      </c>
      <c r="F8" s="110">
        <f t="shared" si="0"/>
        <v>0</v>
      </c>
      <c r="G8" s="110">
        <f t="shared" si="0"/>
        <v>0</v>
      </c>
      <c r="H8" s="110">
        <f t="shared" si="0"/>
        <v>0</v>
      </c>
      <c r="I8" s="110">
        <f t="shared" si="0"/>
        <v>0</v>
      </c>
      <c r="J8" s="110">
        <f t="shared" si="0"/>
        <v>0</v>
      </c>
      <c r="K8" s="110">
        <f t="shared" si="0"/>
        <v>0</v>
      </c>
      <c r="L8" s="110">
        <f t="shared" si="0"/>
        <v>0</v>
      </c>
      <c r="M8" s="110">
        <f t="shared" si="0"/>
        <v>0</v>
      </c>
      <c r="N8" s="255">
        <f t="shared" si="0"/>
        <v>0</v>
      </c>
      <c r="O8" s="73"/>
    </row>
    <row r="9" spans="1:15" ht="15">
      <c r="A9" s="69" t="s">
        <v>121</v>
      </c>
      <c r="C9" s="116">
        <v>0</v>
      </c>
      <c r="D9" s="116">
        <f>C9</f>
        <v>0</v>
      </c>
      <c r="E9" s="116">
        <f>D9</f>
        <v>0</v>
      </c>
      <c r="F9" s="116">
        <f>E9</f>
        <v>0</v>
      </c>
      <c r="G9" s="116">
        <f>F9</f>
        <v>0</v>
      </c>
      <c r="H9" s="116">
        <f>G9</f>
        <v>0</v>
      </c>
      <c r="I9" s="116">
        <f aca="true" t="shared" si="1" ref="I9:N9">H9</f>
        <v>0</v>
      </c>
      <c r="J9" s="116">
        <f t="shared" si="1"/>
        <v>0</v>
      </c>
      <c r="K9" s="116">
        <f t="shared" si="1"/>
        <v>0</v>
      </c>
      <c r="L9" s="116">
        <f t="shared" si="1"/>
        <v>0</v>
      </c>
      <c r="M9" s="116">
        <f t="shared" si="1"/>
        <v>0</v>
      </c>
      <c r="N9" s="117">
        <f t="shared" si="1"/>
        <v>0</v>
      </c>
      <c r="O9" s="73"/>
    </row>
    <row r="10" spans="1:15" ht="15.75" thickBot="1">
      <c r="A10" s="69"/>
      <c r="N10" s="74"/>
      <c r="O10" s="74"/>
    </row>
    <row r="11" spans="1:15" ht="16.5" thickTop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/>
      <c r="O11" s="78"/>
    </row>
    <row r="12" spans="1:15" ht="15.75">
      <c r="A12" s="79" t="s">
        <v>116</v>
      </c>
      <c r="N12" s="73"/>
      <c r="O12" s="80"/>
    </row>
    <row r="13" spans="1:15" ht="15">
      <c r="A13" s="69" t="s">
        <v>132</v>
      </c>
      <c r="B13" s="81"/>
      <c r="C13" s="82">
        <f>IF(C9="",0,IF(C9="LE",VLOOKUP(Hilfstab!$B$2,Hilfstab!$A$5:$D$55,4,TRUE),(IF(C9&lt;19,VLOOKUP(Hilfstab!$B$2,Hilfstab!$A$5:$D$55,2,TRUE),VLOOKUP(Hilfstab!$B$2,Hilfstab!$A$5:$D$55,3,TRUE)))))*C8/(100*12)</f>
        <v>0</v>
      </c>
      <c r="D13" s="82">
        <f>IF(D9="",0,IF(D9="LE",VLOOKUP(Hilfstab!$B$2,Hilfstab!$A$5:$D$55,4,TRUE),(IF(D9&lt;19,VLOOKUP(Hilfstab!$B$2,Hilfstab!$A$5:$D$55,2,TRUE),VLOOKUP(Hilfstab!$B$2,Hilfstab!$A$5:$D$55,3,TRUE)))))*D8/(100*12)</f>
        <v>0</v>
      </c>
      <c r="E13" s="82">
        <f>IF(E9="",0,IF(E9="LE",VLOOKUP(Hilfstab!$B$2,Hilfstab!$A$5:$D$55,4,TRUE),(IF(E9&lt;19,VLOOKUP(Hilfstab!$B$2,Hilfstab!$A$5:$D$55,2,TRUE),VLOOKUP(Hilfstab!$B$2,Hilfstab!$A$5:$D$55,3,TRUE)))))*E8/(100*12)</f>
        <v>0</v>
      </c>
      <c r="F13" s="82">
        <f>IF(F9="",0,IF(F9="LE",VLOOKUP(Hilfstab!$B$2,Hilfstab!$A$5:$D$55,4,TRUE),(IF(F9&lt;19,VLOOKUP(Hilfstab!$B$2,Hilfstab!$A$5:$D$55,2,TRUE),VLOOKUP(Hilfstab!$B$2,Hilfstab!$A$5:$D$55,3,TRUE)))))*F8/(100*12)</f>
        <v>0</v>
      </c>
      <c r="G13" s="82">
        <f>IF(G9="",0,IF(G9="LE",VLOOKUP(Hilfstab!$B$2,Hilfstab!$A$5:$D$55,4,TRUE),(IF(G9&lt;19,VLOOKUP(Hilfstab!$B$2,Hilfstab!$A$5:$D$55,2,TRUE),VLOOKUP(Hilfstab!$B$2,Hilfstab!$A$5:$D$55,3,TRUE)))))*G8/(100*12)</f>
        <v>0</v>
      </c>
      <c r="H13" s="82">
        <f>IF(H9="",0,IF(H9="LE",VLOOKUP(Hilfstab!$B$2,Hilfstab!$A$5:$D$55,4,TRUE),(IF(H9&lt;19,VLOOKUP(Hilfstab!$B$2,Hilfstab!$A$5:$D$55,2,TRUE),VLOOKUP(Hilfstab!$B$2,Hilfstab!$A$5:$D$55,3,TRUE)))))*H8/(100*12)</f>
        <v>0</v>
      </c>
      <c r="I13" s="82">
        <f>IF(I9="",0,IF(I9="LE",VLOOKUP(Hilfstab!$B$2,Hilfstab!$A$5:$D$55,4,TRUE),(IF(I9&lt;19,VLOOKUP(Hilfstab!$B$2,Hilfstab!$A$5:$D$55,2,TRUE),VLOOKUP(Hilfstab!$B$2,Hilfstab!$A$5:$D$55,3,TRUE)))))*I8/(100*12)</f>
        <v>0</v>
      </c>
      <c r="J13" s="82">
        <f>IF(J9="",0,IF(J9="LE",VLOOKUP(Hilfstab!$B$2,Hilfstab!$A$5:$D$55,4,TRUE),(IF(J9&lt;19,VLOOKUP(Hilfstab!$B$2,Hilfstab!$A$5:$D$55,2,TRUE),VLOOKUP(Hilfstab!$B$2,Hilfstab!$A$5:$D$55,3,TRUE)))))*J8/(100*12)</f>
        <v>0</v>
      </c>
      <c r="K13" s="82">
        <f>IF(K9="",0,IF(K9="LE",VLOOKUP(Hilfstab!$B$2,Hilfstab!$A$5:$D$55,4,TRUE),(IF(K9&lt;19,VLOOKUP(Hilfstab!$B$2,Hilfstab!$A$5:$D$55,2,TRUE),VLOOKUP(Hilfstab!$B$2,Hilfstab!$A$5:$D$55,3,TRUE)))))*K8/(100*12)</f>
        <v>0</v>
      </c>
      <c r="L13" s="82">
        <f>IF(L9="",0,IF(L9="LE",VLOOKUP(Hilfstab!$B$2,Hilfstab!$A$5:$D$55,4,TRUE),(IF(L9&lt;19,VLOOKUP(Hilfstab!$B$2,Hilfstab!$A$5:$D$55,2,TRUE),VLOOKUP(Hilfstab!$B$2,Hilfstab!$A$5:$D$55,3,TRUE)))))*L8/(100*12)</f>
        <v>0</v>
      </c>
      <c r="M13" s="82">
        <f>IF(M9="",0,IF(M9="LE",VLOOKUP(Hilfstab!$B$2,Hilfstab!$A$5:$D$55,4,TRUE),(IF(M9&lt;19,VLOOKUP(Hilfstab!$B$2,Hilfstab!$A$5:$D$55,2,TRUE),VLOOKUP(Hilfstab!$B$2,Hilfstab!$A$5:$D$55,3,TRUE)))))*M8/(100*12)</f>
        <v>0</v>
      </c>
      <c r="N13" s="82">
        <f>IF(N9="",0,IF(N9="LE",VLOOKUP(Hilfstab!$B$2,Hilfstab!$A$5:$D$55,4,TRUE),(IF(N9&lt;19,VLOOKUP(Hilfstab!$B$2,Hilfstab!$A$5:$D$55,2,TRUE),VLOOKUP(Hilfstab!$B$2,Hilfstab!$A$5:$D$55,3,TRUE)))))*N8/(100*12)</f>
        <v>0</v>
      </c>
      <c r="O13" s="84">
        <f>SUM(C13:N13)</f>
        <v>0</v>
      </c>
    </row>
    <row r="14" spans="1:15" ht="15">
      <c r="A14" s="85" t="s">
        <v>146</v>
      </c>
      <c r="B14" s="81"/>
      <c r="C14" s="101"/>
      <c r="D14" s="106" t="s">
        <v>123</v>
      </c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0"/>
    </row>
    <row r="15" spans="1:15" s="147" customFormat="1" ht="15">
      <c r="A15" s="146" t="s">
        <v>145</v>
      </c>
      <c r="C15" s="235"/>
      <c r="D15" s="236" t="s">
        <v>123</v>
      </c>
      <c r="N15" s="83"/>
      <c r="O15" s="83"/>
    </row>
    <row r="16" spans="1:17" ht="15">
      <c r="A16" s="146"/>
      <c r="B16" s="82"/>
      <c r="C16" s="148"/>
      <c r="D16" s="148">
        <f aca="true" t="shared" si="2" ref="D16:M16">IF(D8&gt;0,"","")</f>
      </c>
      <c r="E16" s="148">
        <f t="shared" si="2"/>
      </c>
      <c r="F16" s="148">
        <f t="shared" si="2"/>
      </c>
      <c r="G16" s="148">
        <f t="shared" si="2"/>
      </c>
      <c r="H16" s="148">
        <f t="shared" si="2"/>
      </c>
      <c r="I16" s="148">
        <f t="shared" si="2"/>
      </c>
      <c r="J16" s="148">
        <f t="shared" si="2"/>
      </c>
      <c r="K16" s="148">
        <f t="shared" si="2"/>
      </c>
      <c r="L16" s="148">
        <f t="shared" si="2"/>
      </c>
      <c r="M16" s="148">
        <f t="shared" si="2"/>
      </c>
      <c r="N16" s="148"/>
      <c r="O16" s="149"/>
      <c r="P16" s="147"/>
      <c r="Q16" s="147"/>
    </row>
    <row r="17" spans="1:15" ht="15">
      <c r="A17" s="88" t="s">
        <v>119</v>
      </c>
      <c r="B17" s="89"/>
      <c r="C17" s="90">
        <f aca="true" t="shared" si="3" ref="C17:N17">SUM(C13:C16)</f>
        <v>0</v>
      </c>
      <c r="D17" s="90">
        <f t="shared" si="3"/>
        <v>0</v>
      </c>
      <c r="E17" s="90">
        <f t="shared" si="3"/>
        <v>0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 t="shared" si="3"/>
        <v>0</v>
      </c>
      <c r="K17" s="90">
        <f t="shared" si="3"/>
        <v>0</v>
      </c>
      <c r="L17" s="90">
        <f t="shared" si="3"/>
        <v>0</v>
      </c>
      <c r="M17" s="90">
        <f t="shared" si="3"/>
        <v>0</v>
      </c>
      <c r="N17" s="91">
        <f t="shared" si="3"/>
        <v>0</v>
      </c>
      <c r="O17" s="84">
        <f>SUM(C17:N17)</f>
        <v>0</v>
      </c>
    </row>
    <row r="18" spans="1:15" ht="15">
      <c r="A18" s="85"/>
      <c r="B18" s="81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0"/>
    </row>
    <row r="19" spans="1:15" ht="15">
      <c r="A19" s="85" t="s">
        <v>120</v>
      </c>
      <c r="B19" s="81"/>
      <c r="C19" s="82">
        <f>Januar2006!$G$13</f>
        <v>0</v>
      </c>
      <c r="D19" s="82">
        <f>Februar2006!$G$12</f>
        <v>0</v>
      </c>
      <c r="E19" s="82">
        <f>Maerz2006!$G$12</f>
        <v>0</v>
      </c>
      <c r="F19" s="82">
        <f>April2006!$G$12</f>
        <v>0</v>
      </c>
      <c r="G19" s="82">
        <f>Mai2006!$G$12</f>
        <v>0</v>
      </c>
      <c r="H19" s="82">
        <f>Juni2006!$G$12</f>
        <v>0</v>
      </c>
      <c r="I19" s="82">
        <f>Juli2006!$G$12</f>
        <v>0</v>
      </c>
      <c r="J19" s="82">
        <f>August2006!$G$12</f>
        <v>0</v>
      </c>
      <c r="K19" s="82">
        <f>September2006!$G$12</f>
        <v>0</v>
      </c>
      <c r="L19" s="82">
        <f>Oktober2006!$G$12</f>
        <v>0</v>
      </c>
      <c r="M19" s="82">
        <f>November2006!$G$12</f>
        <v>0</v>
      </c>
      <c r="N19" s="83">
        <f>Dezember2006!$G$12</f>
        <v>0</v>
      </c>
      <c r="O19" s="84">
        <f>SUM(C19:N19)</f>
        <v>0</v>
      </c>
    </row>
    <row r="20" spans="1:15" ht="15">
      <c r="A20" s="85" t="s">
        <v>104</v>
      </c>
      <c r="B20" s="81"/>
      <c r="C20" s="82">
        <f>Januar2006!$G$14</f>
        <v>0</v>
      </c>
      <c r="D20" s="82">
        <f>Februar2006!$G$13</f>
        <v>0</v>
      </c>
      <c r="E20" s="82">
        <f>Maerz2006!$G$13</f>
        <v>0</v>
      </c>
      <c r="F20" s="82">
        <f>April2006!$G$13</f>
        <v>0</v>
      </c>
      <c r="G20" s="82">
        <f>Mai2006!$G$13</f>
        <v>0</v>
      </c>
      <c r="H20" s="82">
        <f>Juni2006!$G$13</f>
        <v>0</v>
      </c>
      <c r="I20" s="82">
        <f>Juli2006!$G$13</f>
        <v>0</v>
      </c>
      <c r="J20" s="82">
        <f>August2006!$G$13</f>
        <v>0</v>
      </c>
      <c r="K20" s="82">
        <f>September2006!$G$13</f>
        <v>0</v>
      </c>
      <c r="L20" s="82">
        <f>Oktober2006!$G$13</f>
        <v>0</v>
      </c>
      <c r="M20" s="82">
        <f>November2006!$G$13</f>
        <v>0</v>
      </c>
      <c r="N20" s="83">
        <f>Dezember2006!$G$13</f>
        <v>0</v>
      </c>
      <c r="O20" s="80"/>
    </row>
    <row r="21" spans="1:15" ht="16.5" thickBot="1">
      <c r="A21" s="92" t="s">
        <v>114</v>
      </c>
      <c r="B21" s="93"/>
      <c r="C21" s="112">
        <f>C17-C19-C20</f>
        <v>0</v>
      </c>
      <c r="D21" s="112">
        <f aca="true" t="shared" si="4" ref="D21:M21">D17-D19-D20</f>
        <v>0</v>
      </c>
      <c r="E21" s="112">
        <f t="shared" si="4"/>
        <v>0</v>
      </c>
      <c r="F21" s="112">
        <f t="shared" si="4"/>
        <v>0</v>
      </c>
      <c r="G21" s="112">
        <f t="shared" si="4"/>
        <v>0</v>
      </c>
      <c r="H21" s="112">
        <f t="shared" si="4"/>
        <v>0</v>
      </c>
      <c r="I21" s="112">
        <f t="shared" si="4"/>
        <v>0</v>
      </c>
      <c r="J21" s="112">
        <f t="shared" si="4"/>
        <v>0</v>
      </c>
      <c r="K21" s="112">
        <f t="shared" si="4"/>
        <v>0</v>
      </c>
      <c r="L21" s="112">
        <f t="shared" si="4"/>
        <v>0</v>
      </c>
      <c r="M21" s="112">
        <f t="shared" si="4"/>
        <v>0</v>
      </c>
      <c r="N21" s="112">
        <f>N17-N19-N20</f>
        <v>0</v>
      </c>
      <c r="O21" s="113">
        <f>SUM(C21:N21)</f>
        <v>0</v>
      </c>
    </row>
    <row r="22" spans="1:15" ht="15.75" thickTop="1">
      <c r="A22" s="69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87"/>
      <c r="O22" s="80"/>
    </row>
    <row r="23" spans="1:15" ht="15.75">
      <c r="A23" s="95" t="s">
        <v>117</v>
      </c>
      <c r="B23" s="81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0"/>
    </row>
    <row r="24" spans="1:15" ht="15">
      <c r="A24" s="85" t="s">
        <v>118</v>
      </c>
      <c r="B24" s="81"/>
      <c r="C24" s="121">
        <f>C25/8.4</f>
        <v>21</v>
      </c>
      <c r="D24" s="121">
        <f aca="true" t="shared" si="5" ref="D24:N24">D25/8.4</f>
        <v>20</v>
      </c>
      <c r="E24" s="121">
        <f t="shared" si="5"/>
        <v>22.999999999999996</v>
      </c>
      <c r="F24" s="121">
        <f t="shared" si="5"/>
        <v>17.88095238095238</v>
      </c>
      <c r="G24" s="121">
        <f t="shared" si="5"/>
        <v>21.880952380952383</v>
      </c>
      <c r="H24" s="121">
        <f t="shared" si="5"/>
        <v>21</v>
      </c>
      <c r="I24" s="121">
        <f>I25/8.4</f>
        <v>20.88095238095238</v>
      </c>
      <c r="J24" s="121">
        <f t="shared" si="5"/>
        <v>22</v>
      </c>
      <c r="K24" s="121">
        <f t="shared" si="5"/>
        <v>21</v>
      </c>
      <c r="L24" s="121">
        <f t="shared" si="5"/>
        <v>22</v>
      </c>
      <c r="M24" s="121">
        <f t="shared" si="5"/>
        <v>21.761904761904763</v>
      </c>
      <c r="N24" s="121">
        <f t="shared" si="5"/>
        <v>19</v>
      </c>
      <c r="O24" s="122">
        <f>SUM(C24:N24)</f>
        <v>251.4047619047619</v>
      </c>
    </row>
    <row r="25" spans="1:15" ht="15">
      <c r="A25" s="85" t="s">
        <v>110</v>
      </c>
      <c r="B25" s="81"/>
      <c r="C25" s="82">
        <v>176.4</v>
      </c>
      <c r="D25" s="82">
        <v>168</v>
      </c>
      <c r="E25" s="82">
        <v>193.2</v>
      </c>
      <c r="F25" s="82">
        <v>150.2</v>
      </c>
      <c r="G25" s="82">
        <v>183.8</v>
      </c>
      <c r="H25" s="82">
        <v>176.4</v>
      </c>
      <c r="I25" s="82">
        <v>175.4</v>
      </c>
      <c r="J25" s="82">
        <v>184.8</v>
      </c>
      <c r="K25" s="82">
        <v>176.4</v>
      </c>
      <c r="L25" s="82">
        <v>184.8</v>
      </c>
      <c r="M25" s="82">
        <v>182.8</v>
      </c>
      <c r="N25" s="83">
        <v>159.6</v>
      </c>
      <c r="O25" s="84">
        <f>SUM(C25:N25)</f>
        <v>2111.8</v>
      </c>
    </row>
    <row r="26" spans="1:15" ht="15">
      <c r="A26" s="85" t="s">
        <v>105</v>
      </c>
      <c r="B26" s="81"/>
      <c r="C26" s="82">
        <f>C25*C8/100</f>
        <v>0</v>
      </c>
      <c r="D26" s="82">
        <f aca="true" t="shared" si="6" ref="D26:N26">D25*D8/100</f>
        <v>0</v>
      </c>
      <c r="E26" s="82">
        <f t="shared" si="6"/>
        <v>0</v>
      </c>
      <c r="F26" s="82">
        <f t="shared" si="6"/>
        <v>0</v>
      </c>
      <c r="G26" s="82">
        <f t="shared" si="6"/>
        <v>0</v>
      </c>
      <c r="H26" s="82">
        <f t="shared" si="6"/>
        <v>0</v>
      </c>
      <c r="I26" s="82">
        <f t="shared" si="6"/>
        <v>0</v>
      </c>
      <c r="J26" s="82">
        <f t="shared" si="6"/>
        <v>0</v>
      </c>
      <c r="K26" s="82">
        <f t="shared" si="6"/>
        <v>0</v>
      </c>
      <c r="L26" s="82">
        <f t="shared" si="6"/>
        <v>0</v>
      </c>
      <c r="M26" s="82">
        <f t="shared" si="6"/>
        <v>0</v>
      </c>
      <c r="N26" s="82">
        <f t="shared" si="6"/>
        <v>0</v>
      </c>
      <c r="O26" s="84">
        <f>SUM(C26:N26)</f>
        <v>0</v>
      </c>
    </row>
    <row r="27" spans="1:15" ht="15">
      <c r="A27" s="85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80"/>
    </row>
    <row r="28" spans="1:15" ht="15">
      <c r="A28" s="85" t="s">
        <v>106</v>
      </c>
      <c r="B28" s="81"/>
      <c r="C28" s="82">
        <f>SUM(Januar2006!K22:K52)*24</f>
        <v>0</v>
      </c>
      <c r="D28" s="82">
        <f>SUM(Februar2006!K22:K52)*24</f>
        <v>0</v>
      </c>
      <c r="E28" s="82">
        <f>SUM(Maerz2006!K22:K52)*24</f>
        <v>0</v>
      </c>
      <c r="F28" s="82">
        <f>SUM(April2006!K22:K51)*24</f>
        <v>0</v>
      </c>
      <c r="G28" s="82">
        <f>SUM(Mai2006!K22:K52)*24</f>
        <v>0</v>
      </c>
      <c r="H28" s="82">
        <f>SUM(Juni2006!K22:K51)*24</f>
        <v>0</v>
      </c>
      <c r="I28" s="82">
        <f>SUM(Juli2006!K22:K52)*24</f>
        <v>0</v>
      </c>
      <c r="J28" s="82">
        <f>SUM(August2006!K22:K52)*24</f>
        <v>0</v>
      </c>
      <c r="K28" s="82">
        <f>SUM(September2006!K22:K51)*24</f>
        <v>0</v>
      </c>
      <c r="L28" s="82">
        <f>SUM(Oktober2006!K22:K52)*24</f>
        <v>0</v>
      </c>
      <c r="M28" s="82">
        <f>SUM(November2006!K22:K51)*24</f>
        <v>0</v>
      </c>
      <c r="N28" s="83">
        <f>SUM(Dezember2006!K22:K52)*24</f>
        <v>0</v>
      </c>
      <c r="O28" s="84">
        <f>SUM(C28:N28)</f>
        <v>0</v>
      </c>
    </row>
    <row r="29" spans="1:15" ht="15">
      <c r="A29" s="85" t="s">
        <v>126</v>
      </c>
      <c r="B29" s="81"/>
      <c r="C29" s="82">
        <f>Januar2006!G13</f>
        <v>0</v>
      </c>
      <c r="D29" s="82">
        <f>Februar2006!G12</f>
        <v>0</v>
      </c>
      <c r="E29" s="82">
        <f>Maerz2006!G12</f>
        <v>0</v>
      </c>
      <c r="F29" s="82">
        <f>April2006!G12</f>
        <v>0</v>
      </c>
      <c r="G29" s="82">
        <f>Mai2006!G12</f>
        <v>0</v>
      </c>
      <c r="H29" s="82">
        <f>Juni2006!G12</f>
        <v>0</v>
      </c>
      <c r="I29" s="82">
        <f>Juli2006!G12</f>
        <v>0</v>
      </c>
      <c r="J29" s="82">
        <f>August2006!G12</f>
        <v>0</v>
      </c>
      <c r="K29" s="82">
        <f>September2006!G12</f>
        <v>0</v>
      </c>
      <c r="L29" s="82">
        <f>Oktober2006!G12</f>
        <v>0</v>
      </c>
      <c r="M29" s="82">
        <f>November2006!G12</f>
        <v>0</v>
      </c>
      <c r="N29" s="83">
        <f>Dezember2006!G12</f>
        <v>0</v>
      </c>
      <c r="O29" s="84">
        <f>SUM(C29:N29)</f>
        <v>0</v>
      </c>
    </row>
    <row r="30" spans="1:15" ht="15">
      <c r="A30" s="85" t="s">
        <v>127</v>
      </c>
      <c r="B30" s="81"/>
      <c r="C30" s="82">
        <f>Januar2006!L17</f>
        <v>0</v>
      </c>
      <c r="D30" s="82">
        <f>Februar2006!L17</f>
        <v>0</v>
      </c>
      <c r="E30" s="82">
        <f>Maerz2006!L17</f>
        <v>0</v>
      </c>
      <c r="F30" s="82">
        <f>April2006!L17</f>
        <v>0</v>
      </c>
      <c r="G30" s="82">
        <f>Mai2006!L17</f>
        <v>0</v>
      </c>
      <c r="H30" s="82">
        <f>Juni2006!L17</f>
        <v>0</v>
      </c>
      <c r="I30" s="82">
        <f>Juli2006!L17</f>
        <v>0</v>
      </c>
      <c r="J30" s="82">
        <f>August2006!L17</f>
        <v>0</v>
      </c>
      <c r="K30" s="82">
        <f>September2006!L17</f>
        <v>0</v>
      </c>
      <c r="L30" s="82">
        <f>Oktober2006!L17</f>
        <v>0</v>
      </c>
      <c r="M30" s="82">
        <f>November2006!L17</f>
        <v>0</v>
      </c>
      <c r="N30" s="83">
        <f>Dezember2006!L17</f>
        <v>0</v>
      </c>
      <c r="O30" s="84">
        <f>SUM(C30:N30)</f>
        <v>0</v>
      </c>
    </row>
    <row r="31" spans="1:15" ht="15">
      <c r="A31" s="96" t="s">
        <v>103</v>
      </c>
      <c r="B31" s="97"/>
      <c r="C31" s="102"/>
      <c r="D31" s="157" t="s">
        <v>123</v>
      </c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80"/>
    </row>
    <row r="32" spans="1:15" ht="15">
      <c r="A32" s="85" t="s">
        <v>128</v>
      </c>
      <c r="B32" s="81"/>
      <c r="C32" s="82">
        <f>SUM(C28:C31)</f>
        <v>0</v>
      </c>
      <c r="D32" s="131">
        <f>SUM(D28:D31)</f>
        <v>0</v>
      </c>
      <c r="E32" s="82">
        <f aca="true" t="shared" si="7" ref="E32:N32">SUM(E28:E31)</f>
        <v>0</v>
      </c>
      <c r="F32" s="82">
        <f t="shared" si="7"/>
        <v>0</v>
      </c>
      <c r="G32" s="82">
        <f t="shared" si="7"/>
        <v>0</v>
      </c>
      <c r="H32" s="82">
        <f t="shared" si="7"/>
        <v>0</v>
      </c>
      <c r="I32" s="82">
        <f t="shared" si="7"/>
        <v>0</v>
      </c>
      <c r="J32" s="82">
        <f t="shared" si="7"/>
        <v>0</v>
      </c>
      <c r="K32" s="82">
        <f t="shared" si="7"/>
        <v>0</v>
      </c>
      <c r="L32" s="82">
        <f t="shared" si="7"/>
        <v>0</v>
      </c>
      <c r="M32" s="82">
        <f t="shared" si="7"/>
        <v>0</v>
      </c>
      <c r="N32" s="82">
        <f t="shared" si="7"/>
        <v>0</v>
      </c>
      <c r="O32" s="130">
        <f>SUM(C32:N32)</f>
        <v>0</v>
      </c>
    </row>
    <row r="33" spans="1:15" ht="16.5" thickBot="1">
      <c r="A33" s="92" t="s">
        <v>115</v>
      </c>
      <c r="B33" s="93"/>
      <c r="C33" s="195">
        <f>SUM(C28:C31)-C26</f>
        <v>0</v>
      </c>
      <c r="D33" s="195">
        <f aca="true" t="shared" si="8" ref="D33:N33">SUM(D28:D31)-D26</f>
        <v>0</v>
      </c>
      <c r="E33" s="195">
        <f t="shared" si="8"/>
        <v>0</v>
      </c>
      <c r="F33" s="195">
        <f t="shared" si="8"/>
        <v>0</v>
      </c>
      <c r="G33" s="195">
        <f t="shared" si="8"/>
        <v>0</v>
      </c>
      <c r="H33" s="195">
        <f t="shared" si="8"/>
        <v>0</v>
      </c>
      <c r="I33" s="195">
        <f t="shared" si="8"/>
        <v>0</v>
      </c>
      <c r="J33" s="195">
        <f t="shared" si="8"/>
        <v>0</v>
      </c>
      <c r="K33" s="195">
        <f t="shared" si="8"/>
        <v>0</v>
      </c>
      <c r="L33" s="195">
        <f t="shared" si="8"/>
        <v>0</v>
      </c>
      <c r="M33" s="195">
        <f t="shared" si="8"/>
        <v>0</v>
      </c>
      <c r="N33" s="195">
        <f t="shared" si="8"/>
        <v>0</v>
      </c>
      <c r="O33" s="114">
        <f>SUM(C33:N33)</f>
        <v>0</v>
      </c>
    </row>
    <row r="34" ht="15.75" thickTop="1">
      <c r="A34" s="100"/>
    </row>
    <row r="35" ht="15">
      <c r="A35" s="100"/>
    </row>
    <row r="36" spans="1:14" ht="21.75" customHeight="1">
      <c r="A36" s="246" t="s">
        <v>151</v>
      </c>
      <c r="B36" s="248"/>
      <c r="D36" s="250" t="s">
        <v>152</v>
      </c>
      <c r="E36" s="249"/>
      <c r="F36" s="249"/>
      <c r="G36" s="251"/>
      <c r="H36" s="251"/>
      <c r="I36" s="249"/>
      <c r="J36" s="252" t="s">
        <v>153</v>
      </c>
      <c r="K36" s="249"/>
      <c r="L36" s="253"/>
      <c r="M36" s="254"/>
      <c r="N36" s="254"/>
    </row>
    <row r="37" ht="15">
      <c r="A37" s="100"/>
    </row>
    <row r="38" ht="15">
      <c r="A38" s="100"/>
    </row>
    <row r="39" ht="15">
      <c r="A39" s="100"/>
    </row>
    <row r="40" ht="15">
      <c r="A40" s="100"/>
    </row>
  </sheetData>
  <sheetProtection password="CC4A" sheet="1" objects="1" scenarios="1"/>
  <mergeCells count="7">
    <mergeCell ref="K3:M4"/>
    <mergeCell ref="E3:F3"/>
    <mergeCell ref="G3:H3"/>
    <mergeCell ref="A1:B1"/>
    <mergeCell ref="C1:D1"/>
    <mergeCell ref="G1:H1"/>
    <mergeCell ref="A3:B3"/>
  </mergeCells>
  <printOptions horizontalCentered="1" verticalCentered="1"/>
  <pageMargins left="0.5905511811023623" right="0.3937007874015748" top="0.984251968503937" bottom="0.984251968503937" header="0.5118110236220472" footer="0.5118110236220472"/>
  <pageSetup horizontalDpi="96" verticalDpi="96" orientation="landscape" paperSize="9" scale="68" r:id="rId3"/>
  <headerFooter alignWithMargins="0">
    <oddHeader>&amp;C&amp;"Arial,Fett"&amp;14Jahresübersicht Arbeitszeiterfassung</oddHeader>
    <oddFooter>&amp;RSeite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M22" sqref="M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20" customWidth="1"/>
    <col min="23" max="16384" width="11.421875" style="20" customWidth="1"/>
  </cols>
  <sheetData>
    <row r="1" spans="1:21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  <c r="U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1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  <c r="U4" s="26"/>
    </row>
    <row r="5" ht="6" customHeight="1"/>
    <row r="6" spans="2:6" ht="15">
      <c r="B6" s="17" t="s">
        <v>42</v>
      </c>
      <c r="C6" s="105">
        <f>Jahresübersicht!C8</f>
        <v>0</v>
      </c>
      <c r="E6" s="243"/>
      <c r="F6" s="35"/>
    </row>
    <row r="7" spans="2:3" ht="15">
      <c r="B7" s="17" t="s">
        <v>43</v>
      </c>
      <c r="C7" s="105">
        <f>Jahresübersicht!C9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Jahresübersicht!C13</f>
        <v>0</v>
      </c>
      <c r="K9" s="35" t="s">
        <v>69</v>
      </c>
      <c r="L9" s="12">
        <f>SUM(O22:O52)*24</f>
        <v>0</v>
      </c>
      <c r="M9" s="12"/>
      <c r="N9" s="36">
        <f>SUM(L9:M9)</f>
        <v>0</v>
      </c>
    </row>
    <row r="10" spans="2:14" ht="15">
      <c r="B10" s="17" t="s">
        <v>64</v>
      </c>
      <c r="C10" s="31">
        <f>Jahresübersicht!C25*C6/100</f>
        <v>0</v>
      </c>
      <c r="D10" s="34"/>
      <c r="F10" s="35" t="s">
        <v>53</v>
      </c>
      <c r="G10" s="31">
        <f>Jahresübersicht!C14</f>
        <v>0</v>
      </c>
      <c r="K10" s="35" t="s">
        <v>55</v>
      </c>
      <c r="L10" s="12">
        <f>SUM(P22:P52)*24</f>
        <v>0</v>
      </c>
      <c r="M10" s="12"/>
      <c r="N10" s="36">
        <f aca="true" t="shared" si="0" ref="N10:N15">SUM(L10:M10)</f>
        <v>0</v>
      </c>
    </row>
    <row r="11" spans="2:16" ht="15">
      <c r="B11" s="17" t="s">
        <v>65</v>
      </c>
      <c r="C11" s="31">
        <f>(SUM(K22:K52)*24)+G16+L17</f>
        <v>0</v>
      </c>
      <c r="D11" s="34"/>
      <c r="F11" s="35" t="s">
        <v>147</v>
      </c>
      <c r="G11" s="16">
        <f>Jahresübersicht!C15</f>
        <v>0</v>
      </c>
      <c r="I11" s="41"/>
      <c r="K11" s="35" t="s">
        <v>70</v>
      </c>
      <c r="L11" s="12">
        <f>SUM(Q22:Q52)*24</f>
        <v>0</v>
      </c>
      <c r="M11" s="12"/>
      <c r="N11" s="36">
        <f t="shared" si="0"/>
        <v>0</v>
      </c>
      <c r="O11" s="42" t="s">
        <v>73</v>
      </c>
      <c r="P11" s="42"/>
    </row>
    <row r="12" spans="2:21" ht="15">
      <c r="B12" s="38" t="s">
        <v>66</v>
      </c>
      <c r="C12" s="39">
        <f>C11-C10</f>
        <v>0</v>
      </c>
      <c r="D12" s="40"/>
      <c r="F12" s="15" t="s">
        <v>62</v>
      </c>
      <c r="G12" s="39">
        <f>SUM(G9:G11)</f>
        <v>0</v>
      </c>
      <c r="H12" s="35"/>
      <c r="K12" s="45" t="s">
        <v>68</v>
      </c>
      <c r="L12" s="12">
        <f>SUM(R22:R52)*24</f>
        <v>0</v>
      </c>
      <c r="M12" s="12"/>
      <c r="N12" s="36">
        <f t="shared" si="0"/>
        <v>0</v>
      </c>
      <c r="Q12" s="42"/>
      <c r="R12" s="42"/>
      <c r="S12" s="42"/>
      <c r="T12" s="42"/>
      <c r="U12" s="42"/>
    </row>
    <row r="13" spans="1:14" ht="15">
      <c r="A13" s="288" t="s">
        <v>81</v>
      </c>
      <c r="B13" s="288"/>
      <c r="C13" s="31">
        <f>Jahresübersicht!C31</f>
        <v>0</v>
      </c>
      <c r="D13" s="34"/>
      <c r="F13" s="35" t="s">
        <v>63</v>
      </c>
      <c r="G13" s="44">
        <f>SUM(N22:N52)*24</f>
        <v>0</v>
      </c>
      <c r="K13" s="45" t="s">
        <v>71</v>
      </c>
      <c r="L13" s="12">
        <f>SUM(S22:S52)*24</f>
        <v>0</v>
      </c>
      <c r="M13" s="12"/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37" t="s">
        <v>108</v>
      </c>
      <c r="G14" s="14"/>
      <c r="K14" s="35" t="s">
        <v>76</v>
      </c>
      <c r="L14" s="12">
        <f>SUM(T22:T52)*24</f>
        <v>0</v>
      </c>
      <c r="N14" s="36">
        <f t="shared" si="0"/>
        <v>0</v>
      </c>
    </row>
    <row r="15" spans="4:14" ht="16.5" thickBot="1" thickTop="1">
      <c r="D15" s="47"/>
      <c r="F15" s="17" t="s">
        <v>61</v>
      </c>
      <c r="G15" s="46">
        <f>G12-G13-G14</f>
        <v>0</v>
      </c>
      <c r="K15" s="45" t="s">
        <v>89</v>
      </c>
      <c r="L15" s="12">
        <f>SUM(U22:U52)*24</f>
        <v>0</v>
      </c>
      <c r="M15" s="12"/>
      <c r="N15" s="36">
        <f t="shared" si="0"/>
        <v>0</v>
      </c>
    </row>
    <row r="16" spans="2:14" ht="15.75" thickTop="1">
      <c r="B16" s="17"/>
      <c r="D16" s="34"/>
      <c r="F16" s="35" t="s">
        <v>60</v>
      </c>
      <c r="G16" s="31">
        <f>G13</f>
        <v>0</v>
      </c>
      <c r="J16" s="264" t="s">
        <v>150</v>
      </c>
      <c r="K16" s="265"/>
      <c r="L16" s="12">
        <f>SUM(V22:V52)*24</f>
        <v>0</v>
      </c>
      <c r="M16" s="12"/>
      <c r="N16" s="36">
        <f>SUM(L16:M16)</f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66" t="s">
        <v>137</v>
      </c>
      <c r="O19" s="267"/>
      <c r="P19" s="267"/>
      <c r="Q19" s="267"/>
      <c r="R19" s="267"/>
      <c r="S19" s="267"/>
      <c r="T19" s="267"/>
      <c r="U19" s="267"/>
      <c r="V19" s="268"/>
    </row>
    <row r="20" spans="1:22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69" t="str">
        <f>J16</f>
        <v>sonstige Absenzen</v>
      </c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70"/>
      <c r="W21" s="244">
        <v>0.02013888888888889</v>
      </c>
    </row>
    <row r="22" spans="1:23" ht="16.5" customHeight="1">
      <c r="A22" s="60" t="s">
        <v>5</v>
      </c>
      <c r="B22" s="59" t="s">
        <v>10</v>
      </c>
      <c r="C22" s="8"/>
      <c r="D22" s="9"/>
      <c r="E22" s="9"/>
      <c r="F22" s="10"/>
      <c r="G22" s="8"/>
      <c r="H22" s="9"/>
      <c r="I22" s="9"/>
      <c r="J22" s="10"/>
      <c r="K22" s="159">
        <f aca="true" t="shared" si="1" ref="K22:K52">SUM((F22-C22),(J22-G22))-SUM((E22-D22),(I22-H22))</f>
        <v>0</v>
      </c>
      <c r="L22" s="183"/>
      <c r="M22" s="196">
        <f>C13/24+K22-L22+SUM(N22:V22)</f>
        <v>0</v>
      </c>
      <c r="N22" s="208"/>
      <c r="O22" s="9"/>
      <c r="P22" s="9"/>
      <c r="Q22" s="9"/>
      <c r="R22" s="9"/>
      <c r="S22" s="9"/>
      <c r="T22" s="9"/>
      <c r="U22" s="9"/>
      <c r="V22" s="9"/>
      <c r="W22" s="119">
        <f aca="true" t="shared" si="2" ref="W22:W50">IF(F22="",D22,F22)</f>
        <v>0</v>
      </c>
    </row>
    <row r="23" spans="1:23" ht="16.5" customHeight="1">
      <c r="A23" s="58" t="s">
        <v>7</v>
      </c>
      <c r="B23" s="103" t="s">
        <v>12</v>
      </c>
      <c r="C23" s="8"/>
      <c r="D23" s="9"/>
      <c r="E23" s="9"/>
      <c r="F23" s="10"/>
      <c r="G23" s="8"/>
      <c r="H23" s="9"/>
      <c r="I23" s="9"/>
      <c r="J23" s="10"/>
      <c r="K23" s="159">
        <f t="shared" si="1"/>
        <v>0</v>
      </c>
      <c r="L23" s="220"/>
      <c r="M23" s="166">
        <f aca="true" t="shared" si="3" ref="M23:M29">M22+K23-L23+SUM(N23:V23)</f>
        <v>0</v>
      </c>
      <c r="N23" s="208"/>
      <c r="O23" s="9"/>
      <c r="P23" s="9"/>
      <c r="Q23" s="9"/>
      <c r="R23" s="9"/>
      <c r="S23" s="9"/>
      <c r="T23" s="9"/>
      <c r="U23" s="9"/>
      <c r="V23" s="9"/>
      <c r="W23" s="119">
        <f t="shared" si="2"/>
        <v>0</v>
      </c>
    </row>
    <row r="24" spans="1:23" ht="16.5" customHeight="1">
      <c r="A24" s="213" t="s">
        <v>9</v>
      </c>
      <c r="B24" s="214" t="s">
        <v>14</v>
      </c>
      <c r="C24" s="210"/>
      <c r="D24" s="219"/>
      <c r="E24" s="219"/>
      <c r="F24" s="212"/>
      <c r="G24" s="210"/>
      <c r="H24" s="219"/>
      <c r="I24" s="219"/>
      <c r="J24" s="212"/>
      <c r="K24" s="217">
        <f t="shared" si="1"/>
        <v>0</v>
      </c>
      <c r="L24" s="161">
        <f>Jahresübersicht!$C$26/(Jahresübersicht!$C$24*24)</f>
        <v>0</v>
      </c>
      <c r="M24" s="221">
        <f t="shared" si="3"/>
        <v>0</v>
      </c>
      <c r="N24" s="233"/>
      <c r="O24" s="219"/>
      <c r="P24" s="219"/>
      <c r="Q24" s="219"/>
      <c r="R24" s="219"/>
      <c r="S24" s="219"/>
      <c r="T24" s="219"/>
      <c r="U24" s="219"/>
      <c r="V24" s="219"/>
      <c r="W24" s="119">
        <f t="shared" si="2"/>
        <v>0</v>
      </c>
    </row>
    <row r="25" spans="1:23" ht="16.5" customHeight="1">
      <c r="A25" s="218" t="s">
        <v>11</v>
      </c>
      <c r="B25" s="214" t="s">
        <v>16</v>
      </c>
      <c r="C25" s="210"/>
      <c r="D25" s="219"/>
      <c r="E25" s="219"/>
      <c r="F25" s="212"/>
      <c r="G25" s="210"/>
      <c r="H25" s="219"/>
      <c r="I25" s="219"/>
      <c r="J25" s="212"/>
      <c r="K25" s="217">
        <f t="shared" si="1"/>
        <v>0</v>
      </c>
      <c r="L25" s="161">
        <f>Jahresübersicht!$C$26/(Jahresübersicht!$C$24*24)</f>
        <v>0</v>
      </c>
      <c r="M25" s="221">
        <f t="shared" si="3"/>
        <v>0</v>
      </c>
      <c r="N25" s="233"/>
      <c r="O25" s="219"/>
      <c r="P25" s="219"/>
      <c r="Q25" s="219"/>
      <c r="R25" s="219"/>
      <c r="S25" s="219"/>
      <c r="T25" s="219"/>
      <c r="U25" s="219"/>
      <c r="V25" s="219"/>
      <c r="W25" s="119">
        <f t="shared" si="2"/>
        <v>0</v>
      </c>
    </row>
    <row r="26" spans="1:23" ht="16.5" customHeight="1">
      <c r="A26" s="213" t="s">
        <v>13</v>
      </c>
      <c r="B26" s="223" t="s">
        <v>18</v>
      </c>
      <c r="C26" s="210"/>
      <c r="D26" s="219"/>
      <c r="E26" s="219"/>
      <c r="F26" s="212"/>
      <c r="G26" s="210"/>
      <c r="H26" s="219"/>
      <c r="I26" s="219"/>
      <c r="J26" s="212"/>
      <c r="K26" s="217">
        <f t="shared" si="1"/>
        <v>0</v>
      </c>
      <c r="L26" s="161">
        <f>Jahresübersicht!$C$26/(Jahresübersicht!$C$24*24)</f>
        <v>0</v>
      </c>
      <c r="M26" s="221">
        <f t="shared" si="3"/>
        <v>0</v>
      </c>
      <c r="N26" s="233"/>
      <c r="O26" s="219"/>
      <c r="P26" s="219"/>
      <c r="Q26" s="219"/>
      <c r="R26" s="219"/>
      <c r="S26" s="219"/>
      <c r="T26" s="219"/>
      <c r="U26" s="219"/>
      <c r="V26" s="219"/>
      <c r="W26" s="119">
        <f t="shared" si="2"/>
        <v>0</v>
      </c>
    </row>
    <row r="27" spans="1:23" ht="16.5" customHeight="1">
      <c r="A27" s="218" t="s">
        <v>15</v>
      </c>
      <c r="B27" s="223" t="s">
        <v>6</v>
      </c>
      <c r="C27" s="210"/>
      <c r="D27" s="219"/>
      <c r="E27" s="219"/>
      <c r="F27" s="212"/>
      <c r="G27" s="210"/>
      <c r="H27" s="219"/>
      <c r="I27" s="219"/>
      <c r="J27" s="212"/>
      <c r="K27" s="217">
        <f t="shared" si="1"/>
        <v>0</v>
      </c>
      <c r="L27" s="161">
        <f>Jahresübersicht!$C$26/(Jahresübersicht!$C$24*24)</f>
        <v>0</v>
      </c>
      <c r="M27" s="221">
        <f t="shared" si="3"/>
        <v>0</v>
      </c>
      <c r="N27" s="233"/>
      <c r="O27" s="219"/>
      <c r="P27" s="219"/>
      <c r="Q27" s="219"/>
      <c r="R27" s="219"/>
      <c r="S27" s="219"/>
      <c r="T27" s="219"/>
      <c r="U27" s="219"/>
      <c r="V27" s="219"/>
      <c r="W27" s="119">
        <f t="shared" si="2"/>
        <v>0</v>
      </c>
    </row>
    <row r="28" spans="1:23" ht="16.5" customHeight="1">
      <c r="A28" s="60" t="s">
        <v>17</v>
      </c>
      <c r="B28" s="103" t="s">
        <v>8</v>
      </c>
      <c r="C28" s="8"/>
      <c r="D28" s="9"/>
      <c r="E28" s="9"/>
      <c r="F28" s="10"/>
      <c r="G28" s="8"/>
      <c r="H28" s="9"/>
      <c r="I28" s="9"/>
      <c r="J28" s="10"/>
      <c r="K28" s="159">
        <f t="shared" si="1"/>
        <v>0</v>
      </c>
      <c r="M28" s="221">
        <f t="shared" si="3"/>
        <v>0</v>
      </c>
      <c r="N28" s="208"/>
      <c r="O28" s="9"/>
      <c r="P28" s="9"/>
      <c r="Q28" s="9"/>
      <c r="R28" s="9"/>
      <c r="S28" s="9"/>
      <c r="T28" s="9"/>
      <c r="U28" s="9"/>
      <c r="V28" s="9"/>
      <c r="W28" s="119">
        <f t="shared" si="2"/>
        <v>0</v>
      </c>
    </row>
    <row r="29" spans="1:23" ht="16.5" customHeight="1">
      <c r="A29" s="60" t="s">
        <v>19</v>
      </c>
      <c r="B29" s="59" t="s">
        <v>10</v>
      </c>
      <c r="C29" s="8"/>
      <c r="D29" s="9"/>
      <c r="E29" s="9"/>
      <c r="F29" s="10"/>
      <c r="G29" s="8"/>
      <c r="H29" s="9"/>
      <c r="I29" s="9"/>
      <c r="J29" s="10"/>
      <c r="K29" s="159">
        <f t="shared" si="1"/>
        <v>0</v>
      </c>
      <c r="L29" s="178"/>
      <c r="M29" s="221">
        <f t="shared" si="3"/>
        <v>0</v>
      </c>
      <c r="N29" s="208"/>
      <c r="O29" s="9"/>
      <c r="P29" s="9"/>
      <c r="Q29" s="9"/>
      <c r="R29" s="9"/>
      <c r="S29" s="9"/>
      <c r="T29" s="9"/>
      <c r="U29" s="9"/>
      <c r="V29" s="9"/>
      <c r="W29" s="119">
        <f t="shared" si="2"/>
        <v>0</v>
      </c>
    </row>
    <row r="30" spans="1:23" ht="16.5" customHeight="1">
      <c r="A30" s="218" t="s">
        <v>20</v>
      </c>
      <c r="B30" s="223" t="s">
        <v>12</v>
      </c>
      <c r="C30" s="210"/>
      <c r="D30" s="219"/>
      <c r="E30" s="219"/>
      <c r="F30" s="212"/>
      <c r="G30" s="210"/>
      <c r="H30" s="219"/>
      <c r="I30" s="219"/>
      <c r="J30" s="212"/>
      <c r="K30" s="217">
        <f t="shared" si="1"/>
        <v>0</v>
      </c>
      <c r="L30" s="161">
        <f>Jahresübersicht!$C$26/(Jahresübersicht!$C$24*24)</f>
        <v>0</v>
      </c>
      <c r="M30" s="221">
        <f aca="true" t="shared" si="4" ref="M30:M52">M29+K30-L30+SUM(N30:V30)</f>
        <v>0</v>
      </c>
      <c r="N30" s="233"/>
      <c r="O30" s="219"/>
      <c r="P30" s="219"/>
      <c r="Q30" s="219"/>
      <c r="R30" s="219"/>
      <c r="S30" s="219"/>
      <c r="T30" s="219"/>
      <c r="U30" s="219"/>
      <c r="V30" s="219"/>
      <c r="W30" s="119">
        <f t="shared" si="2"/>
        <v>0</v>
      </c>
    </row>
    <row r="31" spans="1:23" ht="16.5" customHeight="1">
      <c r="A31" s="213" t="s">
        <v>21</v>
      </c>
      <c r="B31" s="214" t="s">
        <v>14</v>
      </c>
      <c r="C31" s="210"/>
      <c r="D31" s="219"/>
      <c r="E31" s="219"/>
      <c r="F31" s="212"/>
      <c r="G31" s="210"/>
      <c r="H31" s="219"/>
      <c r="I31" s="219"/>
      <c r="J31" s="212"/>
      <c r="K31" s="217">
        <f t="shared" si="1"/>
        <v>0</v>
      </c>
      <c r="L31" s="161">
        <f>Jahresübersicht!$C$26/(Jahresübersicht!$C$24*24)</f>
        <v>0</v>
      </c>
      <c r="M31" s="221">
        <f t="shared" si="4"/>
        <v>0</v>
      </c>
      <c r="N31" s="233"/>
      <c r="O31" s="219"/>
      <c r="P31" s="219"/>
      <c r="Q31" s="219"/>
      <c r="R31" s="219"/>
      <c r="S31" s="219"/>
      <c r="T31" s="219"/>
      <c r="U31" s="219"/>
      <c r="V31" s="219"/>
      <c r="W31" s="119">
        <f t="shared" si="2"/>
        <v>0</v>
      </c>
    </row>
    <row r="32" spans="1:23" ht="16.5" customHeight="1">
      <c r="A32" s="218" t="s">
        <v>22</v>
      </c>
      <c r="B32" s="214" t="s">
        <v>16</v>
      </c>
      <c r="C32" s="210"/>
      <c r="D32" s="219"/>
      <c r="E32" s="219"/>
      <c r="F32" s="212"/>
      <c r="G32" s="210"/>
      <c r="H32" s="219"/>
      <c r="I32" s="219"/>
      <c r="J32" s="212"/>
      <c r="K32" s="217">
        <f t="shared" si="1"/>
        <v>0</v>
      </c>
      <c r="L32" s="161">
        <f>Jahresübersicht!$C$26/(Jahresübersicht!$C$24*24)</f>
        <v>0</v>
      </c>
      <c r="M32" s="221">
        <f t="shared" si="4"/>
        <v>0</v>
      </c>
      <c r="N32" s="233"/>
      <c r="O32" s="219"/>
      <c r="P32" s="219"/>
      <c r="Q32" s="219"/>
      <c r="R32" s="219"/>
      <c r="S32" s="219"/>
      <c r="T32" s="219"/>
      <c r="U32" s="219"/>
      <c r="V32" s="219"/>
      <c r="W32" s="119">
        <f t="shared" si="2"/>
        <v>0</v>
      </c>
    </row>
    <row r="33" spans="1:23" ht="16.5" customHeight="1">
      <c r="A33" s="213" t="s">
        <v>23</v>
      </c>
      <c r="B33" s="223" t="s">
        <v>18</v>
      </c>
      <c r="C33" s="210"/>
      <c r="D33" s="219"/>
      <c r="E33" s="219"/>
      <c r="F33" s="212"/>
      <c r="G33" s="210"/>
      <c r="H33" s="219"/>
      <c r="I33" s="219"/>
      <c r="J33" s="212"/>
      <c r="K33" s="217">
        <f t="shared" si="1"/>
        <v>0</v>
      </c>
      <c r="L33" s="161">
        <f>Jahresübersicht!$C$26/(Jahresübersicht!$C$24*24)</f>
        <v>0</v>
      </c>
      <c r="M33" s="221">
        <f t="shared" si="4"/>
        <v>0</v>
      </c>
      <c r="N33" s="233"/>
      <c r="O33" s="219"/>
      <c r="P33" s="219"/>
      <c r="Q33" s="219"/>
      <c r="R33" s="219"/>
      <c r="S33" s="219"/>
      <c r="T33" s="219"/>
      <c r="U33" s="219"/>
      <c r="V33" s="219"/>
      <c r="W33" s="119">
        <f t="shared" si="2"/>
        <v>0</v>
      </c>
    </row>
    <row r="34" spans="1:23" ht="16.5" customHeight="1">
      <c r="A34" s="218" t="s">
        <v>24</v>
      </c>
      <c r="B34" s="223" t="s">
        <v>6</v>
      </c>
      <c r="C34" s="210"/>
      <c r="D34" s="219"/>
      <c r="E34" s="219"/>
      <c r="F34" s="212"/>
      <c r="G34" s="210"/>
      <c r="H34" s="219"/>
      <c r="I34" s="219"/>
      <c r="J34" s="212"/>
      <c r="K34" s="217">
        <f t="shared" si="1"/>
        <v>0</v>
      </c>
      <c r="L34" s="161">
        <f>Jahresübersicht!$C$26/(Jahresübersicht!$C$24*24)</f>
        <v>0</v>
      </c>
      <c r="M34" s="221">
        <f t="shared" si="4"/>
        <v>0</v>
      </c>
      <c r="N34" s="233"/>
      <c r="O34" s="219"/>
      <c r="P34" s="219"/>
      <c r="Q34" s="219"/>
      <c r="R34" s="219"/>
      <c r="S34" s="219"/>
      <c r="T34" s="219"/>
      <c r="U34" s="219"/>
      <c r="V34" s="219"/>
      <c r="W34" s="119">
        <f t="shared" si="2"/>
        <v>0</v>
      </c>
    </row>
    <row r="35" spans="1:23" ht="16.5" customHeight="1">
      <c r="A35" s="60" t="s">
        <v>25</v>
      </c>
      <c r="B35" s="103" t="s">
        <v>8</v>
      </c>
      <c r="C35" s="8"/>
      <c r="D35" s="9"/>
      <c r="E35" s="9"/>
      <c r="F35" s="10"/>
      <c r="G35" s="8"/>
      <c r="H35" s="9"/>
      <c r="I35" s="9"/>
      <c r="J35" s="10"/>
      <c r="K35" s="159">
        <f t="shared" si="1"/>
        <v>0</v>
      </c>
      <c r="L35" s="161"/>
      <c r="M35" s="221">
        <f t="shared" si="4"/>
        <v>0</v>
      </c>
      <c r="N35" s="208"/>
      <c r="O35" s="9"/>
      <c r="P35" s="9"/>
      <c r="Q35" s="9"/>
      <c r="R35" s="9"/>
      <c r="S35" s="9"/>
      <c r="T35" s="9"/>
      <c r="U35" s="9"/>
      <c r="V35" s="9"/>
      <c r="W35" s="119">
        <f t="shared" si="2"/>
        <v>0</v>
      </c>
    </row>
    <row r="36" spans="1:23" ht="16.5" customHeight="1">
      <c r="A36" s="60" t="s">
        <v>26</v>
      </c>
      <c r="B36" s="59" t="s">
        <v>10</v>
      </c>
      <c r="C36" s="8"/>
      <c r="D36" s="9"/>
      <c r="E36" s="9"/>
      <c r="F36" s="10"/>
      <c r="G36" s="8"/>
      <c r="H36" s="9"/>
      <c r="I36" s="9"/>
      <c r="J36" s="10"/>
      <c r="K36" s="159">
        <f t="shared" si="1"/>
        <v>0</v>
      </c>
      <c r="L36" s="161"/>
      <c r="M36" s="221">
        <f t="shared" si="4"/>
        <v>0</v>
      </c>
      <c r="N36" s="208"/>
      <c r="O36" s="9"/>
      <c r="P36" s="9"/>
      <c r="Q36" s="9"/>
      <c r="R36" s="9"/>
      <c r="S36" s="9"/>
      <c r="T36" s="9"/>
      <c r="U36" s="9"/>
      <c r="V36" s="9"/>
      <c r="W36" s="119">
        <f t="shared" si="2"/>
        <v>0</v>
      </c>
    </row>
    <row r="37" spans="1:23" ht="16.5" customHeight="1">
      <c r="A37" s="218" t="s">
        <v>27</v>
      </c>
      <c r="B37" s="223" t="s">
        <v>12</v>
      </c>
      <c r="C37" s="210"/>
      <c r="D37" s="219"/>
      <c r="E37" s="219"/>
      <c r="F37" s="212"/>
      <c r="G37" s="210"/>
      <c r="H37" s="219"/>
      <c r="I37" s="219"/>
      <c r="J37" s="212"/>
      <c r="K37" s="217">
        <f t="shared" si="1"/>
        <v>0</v>
      </c>
      <c r="L37" s="161">
        <f>Jahresübersicht!$C$26/(Jahresübersicht!$C$24*24)</f>
        <v>0</v>
      </c>
      <c r="M37" s="221">
        <f t="shared" si="4"/>
        <v>0</v>
      </c>
      <c r="N37" s="233"/>
      <c r="O37" s="219"/>
      <c r="P37" s="219"/>
      <c r="Q37" s="219"/>
      <c r="R37" s="219"/>
      <c r="S37" s="219"/>
      <c r="T37" s="219"/>
      <c r="U37" s="219"/>
      <c r="V37" s="219"/>
      <c r="W37" s="119">
        <f t="shared" si="2"/>
        <v>0</v>
      </c>
    </row>
    <row r="38" spans="1:23" ht="16.5" customHeight="1">
      <c r="A38" s="213" t="s">
        <v>28</v>
      </c>
      <c r="B38" s="214" t="s">
        <v>14</v>
      </c>
      <c r="C38" s="210"/>
      <c r="D38" s="219"/>
      <c r="E38" s="219"/>
      <c r="F38" s="212"/>
      <c r="G38" s="210"/>
      <c r="H38" s="219"/>
      <c r="I38" s="219"/>
      <c r="J38" s="212"/>
      <c r="K38" s="217">
        <f t="shared" si="1"/>
        <v>0</v>
      </c>
      <c r="L38" s="161">
        <f>Jahresübersicht!$C$26/(Jahresübersicht!$C$24*24)</f>
        <v>0</v>
      </c>
      <c r="M38" s="221">
        <f t="shared" si="4"/>
        <v>0</v>
      </c>
      <c r="N38" s="233"/>
      <c r="O38" s="219"/>
      <c r="P38" s="219"/>
      <c r="Q38" s="219"/>
      <c r="R38" s="219"/>
      <c r="S38" s="219"/>
      <c r="T38" s="219"/>
      <c r="U38" s="219"/>
      <c r="V38" s="219"/>
      <c r="W38" s="119">
        <f t="shared" si="2"/>
        <v>0</v>
      </c>
    </row>
    <row r="39" spans="1:23" ht="16.5" customHeight="1">
      <c r="A39" s="218" t="s">
        <v>29</v>
      </c>
      <c r="B39" s="214" t="s">
        <v>16</v>
      </c>
      <c r="C39" s="210"/>
      <c r="D39" s="219"/>
      <c r="E39" s="219"/>
      <c r="F39" s="212"/>
      <c r="G39" s="210"/>
      <c r="H39" s="219"/>
      <c r="I39" s="219"/>
      <c r="J39" s="212"/>
      <c r="K39" s="217">
        <f t="shared" si="1"/>
        <v>0</v>
      </c>
      <c r="L39" s="161">
        <f>Jahresübersicht!$C$26/(Jahresübersicht!$C$24*24)</f>
        <v>0</v>
      </c>
      <c r="M39" s="221">
        <f t="shared" si="4"/>
        <v>0</v>
      </c>
      <c r="N39" s="233"/>
      <c r="O39" s="219"/>
      <c r="P39" s="219"/>
      <c r="Q39" s="219"/>
      <c r="R39" s="219"/>
      <c r="S39" s="219"/>
      <c r="T39" s="219"/>
      <c r="U39" s="219"/>
      <c r="V39" s="219"/>
      <c r="W39" s="119">
        <f t="shared" si="2"/>
        <v>0</v>
      </c>
    </row>
    <row r="40" spans="1:23" ht="16.5" customHeight="1">
      <c r="A40" s="213" t="s">
        <v>30</v>
      </c>
      <c r="B40" s="223" t="s">
        <v>18</v>
      </c>
      <c r="C40" s="210"/>
      <c r="D40" s="219"/>
      <c r="E40" s="219"/>
      <c r="F40" s="212"/>
      <c r="G40" s="210"/>
      <c r="H40" s="219"/>
      <c r="I40" s="219"/>
      <c r="J40" s="212"/>
      <c r="K40" s="217">
        <f t="shared" si="1"/>
        <v>0</v>
      </c>
      <c r="L40" s="161">
        <f>Jahresübersicht!$C$26/(Jahresübersicht!$C$24*24)</f>
        <v>0</v>
      </c>
      <c r="M40" s="221">
        <f t="shared" si="4"/>
        <v>0</v>
      </c>
      <c r="N40" s="233"/>
      <c r="O40" s="219"/>
      <c r="P40" s="219"/>
      <c r="Q40" s="219"/>
      <c r="R40" s="219"/>
      <c r="S40" s="219"/>
      <c r="T40" s="219"/>
      <c r="U40" s="219"/>
      <c r="V40" s="219"/>
      <c r="W40" s="119">
        <f t="shared" si="2"/>
        <v>0</v>
      </c>
    </row>
    <row r="41" spans="1:23" ht="16.5" customHeight="1">
      <c r="A41" s="218" t="s">
        <v>31</v>
      </c>
      <c r="B41" s="223" t="s">
        <v>6</v>
      </c>
      <c r="C41" s="210"/>
      <c r="D41" s="219"/>
      <c r="E41" s="219"/>
      <c r="F41" s="212"/>
      <c r="G41" s="210"/>
      <c r="H41" s="219"/>
      <c r="I41" s="219"/>
      <c r="J41" s="212"/>
      <c r="K41" s="217">
        <f t="shared" si="1"/>
        <v>0</v>
      </c>
      <c r="L41" s="161">
        <f>Jahresübersicht!$C$26/(Jahresübersicht!$C$24*24)</f>
        <v>0</v>
      </c>
      <c r="M41" s="221">
        <f t="shared" si="4"/>
        <v>0</v>
      </c>
      <c r="N41" s="233"/>
      <c r="O41" s="219"/>
      <c r="P41" s="219"/>
      <c r="Q41" s="219"/>
      <c r="R41" s="219"/>
      <c r="S41" s="219"/>
      <c r="T41" s="219"/>
      <c r="U41" s="219"/>
      <c r="V41" s="219"/>
      <c r="W41" s="119">
        <f t="shared" si="2"/>
        <v>0</v>
      </c>
    </row>
    <row r="42" spans="1:23" ht="16.5" customHeight="1">
      <c r="A42" s="60" t="s">
        <v>32</v>
      </c>
      <c r="B42" s="103" t="s">
        <v>8</v>
      </c>
      <c r="C42" s="8"/>
      <c r="D42" s="9"/>
      <c r="E42" s="9"/>
      <c r="F42" s="10"/>
      <c r="G42" s="8"/>
      <c r="H42" s="9"/>
      <c r="I42" s="9"/>
      <c r="J42" s="10"/>
      <c r="K42" s="159">
        <f t="shared" si="1"/>
        <v>0</v>
      </c>
      <c r="L42" s="161"/>
      <c r="M42" s="221">
        <f t="shared" si="4"/>
        <v>0</v>
      </c>
      <c r="N42" s="208"/>
      <c r="O42" s="9"/>
      <c r="P42" s="9"/>
      <c r="Q42" s="9"/>
      <c r="R42" s="9"/>
      <c r="S42" s="9"/>
      <c r="T42" s="9"/>
      <c r="U42" s="9"/>
      <c r="V42" s="9"/>
      <c r="W42" s="119">
        <f t="shared" si="2"/>
        <v>0</v>
      </c>
    </row>
    <row r="43" spans="1:23" ht="16.5" customHeight="1">
      <c r="A43" s="60" t="s">
        <v>33</v>
      </c>
      <c r="B43" s="59" t="s">
        <v>10</v>
      </c>
      <c r="C43" s="8"/>
      <c r="D43" s="9"/>
      <c r="E43" s="9"/>
      <c r="F43" s="10"/>
      <c r="G43" s="8"/>
      <c r="H43" s="9"/>
      <c r="I43" s="9"/>
      <c r="J43" s="10"/>
      <c r="K43" s="159">
        <f t="shared" si="1"/>
        <v>0</v>
      </c>
      <c r="L43" s="161"/>
      <c r="M43" s="221">
        <f t="shared" si="4"/>
        <v>0</v>
      </c>
      <c r="N43" s="208"/>
      <c r="O43" s="9"/>
      <c r="P43" s="9"/>
      <c r="Q43" s="9"/>
      <c r="R43" s="9"/>
      <c r="S43" s="9"/>
      <c r="T43" s="9"/>
      <c r="U43" s="9"/>
      <c r="V43" s="9"/>
      <c r="W43" s="119">
        <f t="shared" si="2"/>
        <v>0</v>
      </c>
    </row>
    <row r="44" spans="1:23" ht="16.5" customHeight="1">
      <c r="A44" s="218" t="s">
        <v>34</v>
      </c>
      <c r="B44" s="223" t="s">
        <v>12</v>
      </c>
      <c r="C44" s="210"/>
      <c r="D44" s="219"/>
      <c r="E44" s="219"/>
      <c r="F44" s="212"/>
      <c r="G44" s="210"/>
      <c r="H44" s="219"/>
      <c r="I44" s="219"/>
      <c r="J44" s="212"/>
      <c r="K44" s="217">
        <f t="shared" si="1"/>
        <v>0</v>
      </c>
      <c r="L44" s="161">
        <f>Jahresübersicht!$C$26/(Jahresübersicht!$C$24*24)</f>
        <v>0</v>
      </c>
      <c r="M44" s="221">
        <f t="shared" si="4"/>
        <v>0</v>
      </c>
      <c r="N44" s="233"/>
      <c r="O44" s="219"/>
      <c r="P44" s="219"/>
      <c r="Q44" s="219"/>
      <c r="R44" s="219"/>
      <c r="S44" s="219"/>
      <c r="T44" s="219"/>
      <c r="U44" s="219"/>
      <c r="V44" s="219"/>
      <c r="W44" s="119">
        <f t="shared" si="2"/>
        <v>0</v>
      </c>
    </row>
    <row r="45" spans="1:23" ht="16.5" customHeight="1">
      <c r="A45" s="213" t="s">
        <v>35</v>
      </c>
      <c r="B45" s="214" t="s">
        <v>14</v>
      </c>
      <c r="C45" s="210"/>
      <c r="D45" s="219"/>
      <c r="E45" s="219"/>
      <c r="F45" s="212"/>
      <c r="G45" s="210"/>
      <c r="H45" s="219"/>
      <c r="I45" s="219"/>
      <c r="J45" s="212"/>
      <c r="K45" s="217">
        <f t="shared" si="1"/>
        <v>0</v>
      </c>
      <c r="L45" s="161">
        <f>Jahresübersicht!$C$26/(Jahresübersicht!$C$24*24)</f>
        <v>0</v>
      </c>
      <c r="M45" s="221">
        <f t="shared" si="4"/>
        <v>0</v>
      </c>
      <c r="N45" s="233"/>
      <c r="O45" s="219"/>
      <c r="P45" s="219"/>
      <c r="Q45" s="219"/>
      <c r="R45" s="219"/>
      <c r="S45" s="219"/>
      <c r="T45" s="219"/>
      <c r="U45" s="219"/>
      <c r="V45" s="219"/>
      <c r="W45" s="119">
        <f t="shared" si="2"/>
        <v>0</v>
      </c>
    </row>
    <row r="46" spans="1:23" ht="16.5" customHeight="1">
      <c r="A46" s="218" t="s">
        <v>36</v>
      </c>
      <c r="B46" s="214" t="s">
        <v>16</v>
      </c>
      <c r="C46" s="210"/>
      <c r="D46" s="219"/>
      <c r="E46" s="219"/>
      <c r="F46" s="212"/>
      <c r="G46" s="210"/>
      <c r="H46" s="219"/>
      <c r="I46" s="219"/>
      <c r="J46" s="212"/>
      <c r="K46" s="217">
        <f t="shared" si="1"/>
        <v>0</v>
      </c>
      <c r="L46" s="161">
        <f>Jahresübersicht!$C$26/(Jahresübersicht!$C$24*24)</f>
        <v>0</v>
      </c>
      <c r="M46" s="221">
        <f t="shared" si="4"/>
        <v>0</v>
      </c>
      <c r="N46" s="233"/>
      <c r="O46" s="219"/>
      <c r="P46" s="219"/>
      <c r="Q46" s="219"/>
      <c r="R46" s="219"/>
      <c r="S46" s="219"/>
      <c r="T46" s="219"/>
      <c r="U46" s="219"/>
      <c r="V46" s="219"/>
      <c r="W46" s="119">
        <f t="shared" si="2"/>
        <v>0</v>
      </c>
    </row>
    <row r="47" spans="1:23" ht="16.5" customHeight="1">
      <c r="A47" s="213" t="s">
        <v>37</v>
      </c>
      <c r="B47" s="223" t="s">
        <v>18</v>
      </c>
      <c r="C47" s="210"/>
      <c r="D47" s="219"/>
      <c r="E47" s="219"/>
      <c r="F47" s="212"/>
      <c r="G47" s="210"/>
      <c r="H47" s="219"/>
      <c r="I47" s="219"/>
      <c r="J47" s="212"/>
      <c r="K47" s="217">
        <f t="shared" si="1"/>
        <v>0</v>
      </c>
      <c r="L47" s="161">
        <f>Jahresübersicht!$C$26/(Jahresübersicht!$C$24*24)</f>
        <v>0</v>
      </c>
      <c r="M47" s="221">
        <f t="shared" si="4"/>
        <v>0</v>
      </c>
      <c r="N47" s="233"/>
      <c r="O47" s="219"/>
      <c r="P47" s="219"/>
      <c r="Q47" s="219"/>
      <c r="R47" s="219"/>
      <c r="S47" s="219"/>
      <c r="T47" s="219"/>
      <c r="U47" s="219"/>
      <c r="V47" s="219"/>
      <c r="W47" s="119">
        <f t="shared" si="2"/>
        <v>0</v>
      </c>
    </row>
    <row r="48" spans="1:23" ht="16.5" customHeight="1">
      <c r="A48" s="218" t="s">
        <v>38</v>
      </c>
      <c r="B48" s="223" t="s">
        <v>6</v>
      </c>
      <c r="C48" s="210"/>
      <c r="D48" s="219"/>
      <c r="E48" s="219"/>
      <c r="F48" s="212"/>
      <c r="G48" s="210"/>
      <c r="H48" s="219"/>
      <c r="I48" s="219"/>
      <c r="J48" s="212"/>
      <c r="K48" s="217">
        <f t="shared" si="1"/>
        <v>0</v>
      </c>
      <c r="L48" s="161">
        <f>Jahresübersicht!$C$26/(Jahresübersicht!$C$24*24)</f>
        <v>0</v>
      </c>
      <c r="M48" s="221">
        <f t="shared" si="4"/>
        <v>0</v>
      </c>
      <c r="N48" s="233"/>
      <c r="O48" s="219"/>
      <c r="P48" s="219"/>
      <c r="Q48" s="219"/>
      <c r="R48" s="219"/>
      <c r="S48" s="219"/>
      <c r="T48" s="219"/>
      <c r="U48" s="219"/>
      <c r="V48" s="219"/>
      <c r="W48" s="119">
        <f t="shared" si="2"/>
        <v>0</v>
      </c>
    </row>
    <row r="49" spans="1:23" ht="16.5" customHeight="1">
      <c r="A49" s="60" t="s">
        <v>39</v>
      </c>
      <c r="B49" s="103" t="s">
        <v>8</v>
      </c>
      <c r="C49" s="8"/>
      <c r="D49" s="9"/>
      <c r="E49" s="9"/>
      <c r="F49" s="10"/>
      <c r="G49" s="8"/>
      <c r="H49" s="9"/>
      <c r="I49" s="9"/>
      <c r="J49" s="10"/>
      <c r="K49" s="159">
        <f t="shared" si="1"/>
        <v>0</v>
      </c>
      <c r="L49" s="161"/>
      <c r="M49" s="221">
        <f t="shared" si="4"/>
        <v>0</v>
      </c>
      <c r="N49" s="208"/>
      <c r="O49" s="9"/>
      <c r="P49" s="9"/>
      <c r="Q49" s="9"/>
      <c r="R49" s="9"/>
      <c r="S49" s="9"/>
      <c r="T49" s="9"/>
      <c r="U49" s="9"/>
      <c r="V49" s="9"/>
      <c r="W49" s="119">
        <f t="shared" si="2"/>
        <v>0</v>
      </c>
    </row>
    <row r="50" spans="1:23" ht="16.5" customHeight="1">
      <c r="A50" s="60" t="s">
        <v>40</v>
      </c>
      <c r="B50" s="59" t="s">
        <v>10</v>
      </c>
      <c r="C50" s="8"/>
      <c r="D50" s="9"/>
      <c r="E50" s="9"/>
      <c r="F50" s="10"/>
      <c r="G50" s="8"/>
      <c r="H50" s="9"/>
      <c r="I50" s="9"/>
      <c r="J50" s="10"/>
      <c r="K50" s="159">
        <f t="shared" si="1"/>
        <v>0</v>
      </c>
      <c r="L50" s="161"/>
      <c r="M50" s="221">
        <f t="shared" si="4"/>
        <v>0</v>
      </c>
      <c r="N50" s="208"/>
      <c r="O50" s="9"/>
      <c r="P50" s="9"/>
      <c r="Q50" s="9"/>
      <c r="R50" s="9"/>
      <c r="S50" s="9"/>
      <c r="T50" s="9"/>
      <c r="U50" s="9"/>
      <c r="V50" s="9"/>
      <c r="W50" s="119">
        <f t="shared" si="2"/>
        <v>0</v>
      </c>
    </row>
    <row r="51" spans="1:23" ht="16.5" customHeight="1">
      <c r="A51" s="218" t="s">
        <v>41</v>
      </c>
      <c r="B51" s="223" t="s">
        <v>12</v>
      </c>
      <c r="C51" s="210"/>
      <c r="D51" s="219"/>
      <c r="E51" s="219"/>
      <c r="F51" s="212"/>
      <c r="G51" s="210"/>
      <c r="H51" s="219"/>
      <c r="I51" s="219"/>
      <c r="J51" s="212"/>
      <c r="K51" s="217">
        <f t="shared" si="1"/>
        <v>0</v>
      </c>
      <c r="L51" s="161">
        <f>Jahresübersicht!$C$26/(Jahresübersicht!$C$24*24)</f>
        <v>0</v>
      </c>
      <c r="M51" s="221">
        <f t="shared" si="4"/>
        <v>0</v>
      </c>
      <c r="N51" s="233"/>
      <c r="O51" s="219"/>
      <c r="P51" s="219"/>
      <c r="Q51" s="219"/>
      <c r="R51" s="219"/>
      <c r="S51" s="219"/>
      <c r="T51" s="219"/>
      <c r="U51" s="219"/>
      <c r="V51" s="219"/>
      <c r="W51" s="119"/>
    </row>
    <row r="52" spans="1:23" ht="16.5" customHeight="1" thickBot="1">
      <c r="A52" s="213" t="s">
        <v>49</v>
      </c>
      <c r="B52" s="214" t="s">
        <v>14</v>
      </c>
      <c r="C52" s="210"/>
      <c r="D52" s="219"/>
      <c r="E52" s="219"/>
      <c r="F52" s="212"/>
      <c r="G52" s="210"/>
      <c r="H52" s="219"/>
      <c r="I52" s="219"/>
      <c r="J52" s="212"/>
      <c r="K52" s="217">
        <f t="shared" si="1"/>
        <v>0</v>
      </c>
      <c r="L52" s="161">
        <f>Jahresübersicht!$C$26/(Jahresübersicht!$C$24*24)</f>
        <v>0</v>
      </c>
      <c r="M52" s="221">
        <f t="shared" si="4"/>
        <v>0</v>
      </c>
      <c r="N52" s="233"/>
      <c r="O52" s="219"/>
      <c r="P52" s="219"/>
      <c r="Q52" s="219"/>
      <c r="R52" s="219"/>
      <c r="S52" s="219"/>
      <c r="T52" s="219"/>
      <c r="U52" s="219"/>
      <c r="V52" s="219"/>
      <c r="W52" s="119">
        <f>IF(F52="",D52,F52)</f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>SUM(K22:K52)</f>
        <v>0</v>
      </c>
      <c r="L53" s="163">
        <f>SUM(L22:L52)</f>
        <v>0</v>
      </c>
      <c r="M53" s="165"/>
      <c r="N53" s="140">
        <f aca="true" t="shared" si="5" ref="N53:U53">SUM(N22:N52)</f>
        <v>0</v>
      </c>
      <c r="O53" s="136">
        <f t="shared" si="5"/>
        <v>0</v>
      </c>
      <c r="P53" s="132">
        <f t="shared" si="5"/>
        <v>0</v>
      </c>
      <c r="Q53" s="132">
        <f t="shared" si="5"/>
        <v>0</v>
      </c>
      <c r="R53" s="132">
        <f t="shared" si="5"/>
        <v>0</v>
      </c>
      <c r="S53" s="132">
        <f t="shared" si="5"/>
        <v>0</v>
      </c>
      <c r="T53" s="132">
        <f t="shared" si="5"/>
        <v>0</v>
      </c>
      <c r="U53" s="132">
        <f t="shared" si="5"/>
        <v>0</v>
      </c>
      <c r="V53" s="132">
        <f>SUM(V22:V52)</f>
        <v>0</v>
      </c>
    </row>
    <row r="54" spans="9:22" ht="15.75" thickBot="1">
      <c r="I54" s="34"/>
      <c r="J54" s="145" t="s">
        <v>130</v>
      </c>
      <c r="K54" s="139">
        <f aca="true" t="shared" si="6" ref="K54:V54">SUM(K22:K52)*24</f>
        <v>0</v>
      </c>
      <c r="L54" s="164">
        <f>SUM(L22:L52)*24</f>
        <v>0</v>
      </c>
      <c r="M54" s="151"/>
      <c r="N54" s="141">
        <f t="shared" si="6"/>
        <v>0</v>
      </c>
      <c r="O54" s="137">
        <f>SUM(O22:O52)*24</f>
        <v>0</v>
      </c>
      <c r="P54" s="133">
        <f t="shared" si="6"/>
        <v>0</v>
      </c>
      <c r="Q54" s="133">
        <f t="shared" si="6"/>
        <v>0</v>
      </c>
      <c r="R54" s="133">
        <f t="shared" si="6"/>
        <v>0</v>
      </c>
      <c r="S54" s="133">
        <f t="shared" si="6"/>
        <v>0</v>
      </c>
      <c r="T54" s="133">
        <f t="shared" si="6"/>
        <v>0</v>
      </c>
      <c r="U54" s="133">
        <f t="shared" si="6"/>
        <v>0</v>
      </c>
      <c r="V54" s="133">
        <f t="shared" si="6"/>
        <v>0</v>
      </c>
    </row>
    <row r="55" spans="2:6" ht="15" thickTop="1">
      <c r="B55" s="143"/>
      <c r="F55" s="34"/>
    </row>
    <row r="57" spans="1:16" ht="21.7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2">
    <mergeCell ref="C1:D1"/>
    <mergeCell ref="G1:H1"/>
    <mergeCell ref="G3:H3"/>
    <mergeCell ref="A20:B20"/>
    <mergeCell ref="A1:B1"/>
    <mergeCell ref="A3:B3"/>
    <mergeCell ref="A13:B13"/>
    <mergeCell ref="A14:B14"/>
    <mergeCell ref="M20:M21"/>
    <mergeCell ref="K19:M19"/>
    <mergeCell ref="K20:K21"/>
    <mergeCell ref="L20:L21"/>
    <mergeCell ref="J16:K16"/>
    <mergeCell ref="N19:V19"/>
    <mergeCell ref="V20:V21"/>
    <mergeCell ref="P20:P21"/>
    <mergeCell ref="O20:O21"/>
    <mergeCell ref="U20:U21"/>
    <mergeCell ref="Q20:Q21"/>
    <mergeCell ref="R20:R21"/>
    <mergeCell ref="S20:S21"/>
    <mergeCell ref="T20:T21"/>
  </mergeCells>
  <conditionalFormatting sqref="M22">
    <cfRule type="cellIs" priority="1" dxfId="0" operator="between" stopIfTrue="1">
      <formula>M21-L22</formula>
      <formula>M21-L22</formula>
    </cfRule>
  </conditionalFormatting>
  <conditionalFormatting sqref="M25 M27:M28 M31 M37 M43 M49 M33:M34 M39:M40 M45:M46 M51:M52">
    <cfRule type="cellIs" priority="2" dxfId="0" operator="equal" stopIfTrue="1">
      <formula>M24-L25</formula>
    </cfRule>
    <cfRule type="cellIs" priority="3" dxfId="1" operator="notEqual" stopIfTrue="1">
      <formula>M24-L25</formula>
    </cfRule>
  </conditionalFormatting>
  <conditionalFormatting sqref="M23">
    <cfRule type="cellIs" priority="4" dxfId="0" operator="equal" stopIfTrue="1">
      <formula>M22-L23</formula>
    </cfRule>
    <cfRule type="cellIs" priority="5" dxfId="2" operator="notEqual" stopIfTrue="1">
      <formula>M22-L23</formula>
    </cfRule>
  </conditionalFormatting>
  <conditionalFormatting sqref="M26 M24 M32 M38 M44 M50 M29:M30 M35:M36 M41:M42 M47:M48">
    <cfRule type="cellIs" priority="6" dxfId="0" operator="equal" stopIfTrue="1">
      <formula>M23-L24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4" right="0.4" top="0.79" bottom="0.3937007874015748" header="0.29" footer="0.15748031496062992"/>
  <pageSetup fitToHeight="1" fitToWidth="1" horizontalDpi="600" verticalDpi="600" orientation="landscape" paperSize="9" scale="55" r:id="rId1"/>
  <headerFooter alignWithMargins="0">
    <oddHeader>&amp;C&amp;"Arial,Fett Kursiv"&amp;16Zeiterfassung - 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Jahresübersicht!D8</f>
        <v>0</v>
      </c>
    </row>
    <row r="7" spans="2:3" ht="15">
      <c r="B7" s="17" t="s">
        <v>43</v>
      </c>
      <c r="C7" s="105">
        <f>Jahresübersicht!D9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Jahresübersicht!D13</f>
        <v>0</v>
      </c>
      <c r="K9" s="35" t="s">
        <v>69</v>
      </c>
      <c r="L9" s="12">
        <f>SUM(O22:O52)*24</f>
        <v>0</v>
      </c>
      <c r="M9" s="12">
        <f>Januar2006!N9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Jahresübersicht!D25*C6/100</f>
        <v>0</v>
      </c>
      <c r="D10" s="34"/>
      <c r="F10" s="35" t="s">
        <v>113</v>
      </c>
      <c r="G10" s="31">
        <f>Januar2006!G15</f>
        <v>0</v>
      </c>
      <c r="K10" s="35" t="s">
        <v>55</v>
      </c>
      <c r="L10" s="12">
        <f>SUM(P22:P52)*24</f>
        <v>0</v>
      </c>
      <c r="M10" s="12">
        <f>Januar2006!N10</f>
        <v>0</v>
      </c>
      <c r="N10" s="36">
        <f>SUM(L10:M10)</f>
        <v>0</v>
      </c>
    </row>
    <row r="11" spans="2:15" ht="15">
      <c r="B11" s="17" t="s">
        <v>65</v>
      </c>
      <c r="C11" s="31">
        <f>(SUM(K22:K52)*24)+G15+L17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Januar2006!N11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Januar2006!N12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Januar2006!C14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Januar2006!N13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Januar2006!N14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Januar2006!N15</f>
        <v>0</v>
      </c>
      <c r="N15" s="36">
        <f t="shared" si="0"/>
        <v>0</v>
      </c>
    </row>
    <row r="16" spans="2:14" ht="15">
      <c r="B16" s="17"/>
      <c r="D16" s="34"/>
      <c r="J16" s="288" t="str">
        <f>Januar2006!J16</f>
        <v>sonstige Absenzen</v>
      </c>
      <c r="K16" s="288"/>
      <c r="L16" s="12">
        <f>SUM(V22:V52)*24</f>
        <v>0</v>
      </c>
      <c r="M16" s="12">
        <f>Januar2006!N16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SUM(L9:L15)</f>
        <v>0</v>
      </c>
      <c r="M17" s="48">
        <f>SUM(M9:M15)</f>
        <v>0</v>
      </c>
      <c r="N17" s="48">
        <f>SUM(N9:N15)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66" t="s">
        <v>137</v>
      </c>
      <c r="O19" s="267"/>
      <c r="P19" s="267"/>
      <c r="Q19" s="267"/>
      <c r="R19" s="267"/>
      <c r="S19" s="267"/>
      <c r="T19" s="267"/>
      <c r="U19" s="267"/>
      <c r="V19" s="268"/>
    </row>
    <row r="20" spans="1:22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J16</f>
        <v>sonstige Absenzen</v>
      </c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ht="16.5" customHeight="1">
      <c r="A22" s="65" t="s">
        <v>5</v>
      </c>
      <c r="B22" s="57" t="s">
        <v>16</v>
      </c>
      <c r="C22" s="210"/>
      <c r="D22" s="219"/>
      <c r="E22" s="219"/>
      <c r="F22" s="212"/>
      <c r="G22" s="210"/>
      <c r="H22" s="219"/>
      <c r="I22" s="219"/>
      <c r="J22" s="212"/>
      <c r="K22" s="4">
        <f>SUM((F22-C22),(J22-G22))-SUM((E22-D22),(I22-H22))</f>
        <v>0</v>
      </c>
      <c r="L22" s="161">
        <f>Jahresübersicht!$D$26/(Jahresübersicht!$D$24*24)</f>
        <v>0</v>
      </c>
      <c r="M22" s="221">
        <f>IF(ISERROR(Januar2006!M52),K22-L22+SUM(N22:V22),Januar2006!M52+K22-L22+SUM(N22:V22))</f>
        <v>0</v>
      </c>
      <c r="N22" s="210"/>
      <c r="O22" s="210"/>
      <c r="P22" s="211"/>
      <c r="Q22" s="212"/>
      <c r="R22" s="212"/>
      <c r="S22" s="212"/>
      <c r="T22" s="212"/>
      <c r="U22" s="212"/>
      <c r="V22" s="212"/>
      <c r="W22" s="119">
        <f aca="true" t="shared" si="1" ref="W22:W51">IF(F22="",D22,F22)</f>
        <v>0</v>
      </c>
    </row>
    <row r="23" spans="1:23" ht="16.5" customHeight="1">
      <c r="A23" s="65" t="s">
        <v>7</v>
      </c>
      <c r="B23" s="57" t="s">
        <v>18</v>
      </c>
      <c r="C23" s="210"/>
      <c r="D23" s="219"/>
      <c r="E23" s="219"/>
      <c r="F23" s="212"/>
      <c r="G23" s="210"/>
      <c r="H23" s="219"/>
      <c r="I23" s="219"/>
      <c r="J23" s="212"/>
      <c r="K23" s="4">
        <f aca="true" t="shared" si="2" ref="K23:K49">SUM((F23-C23),(J23-G23))-SUM((E23-D23),(I23-H23))</f>
        <v>0</v>
      </c>
      <c r="L23" s="161">
        <f>Jahresübersicht!$D$26/(Jahresübersicht!$D$24*24)</f>
        <v>0</v>
      </c>
      <c r="M23" s="221">
        <f aca="true" t="shared" si="3" ref="M23:M31">M22+K23-L23+SUM(N23:V23)</f>
        <v>0</v>
      </c>
      <c r="N23" s="210"/>
      <c r="O23" s="210"/>
      <c r="P23" s="211"/>
      <c r="Q23" s="212"/>
      <c r="R23" s="212"/>
      <c r="S23" s="212"/>
      <c r="T23" s="212"/>
      <c r="U23" s="212"/>
      <c r="V23" s="212"/>
      <c r="W23" s="119">
        <f t="shared" si="1"/>
        <v>0</v>
      </c>
    </row>
    <row r="24" spans="1:23" ht="16.5" customHeight="1">
      <c r="A24" s="65" t="s">
        <v>9</v>
      </c>
      <c r="B24" s="57" t="s">
        <v>6</v>
      </c>
      <c r="C24" s="210"/>
      <c r="D24" s="219"/>
      <c r="E24" s="219"/>
      <c r="F24" s="212"/>
      <c r="G24" s="210"/>
      <c r="H24" s="219"/>
      <c r="I24" s="219"/>
      <c r="J24" s="212"/>
      <c r="K24" s="4">
        <f t="shared" si="2"/>
        <v>0</v>
      </c>
      <c r="L24" s="161">
        <f>Jahresübersicht!$D$26/(Jahresübersicht!$D$24*24)</f>
        <v>0</v>
      </c>
      <c r="M24" s="221">
        <f t="shared" si="3"/>
        <v>0</v>
      </c>
      <c r="N24" s="210"/>
      <c r="O24" s="210"/>
      <c r="P24" s="211"/>
      <c r="Q24" s="212"/>
      <c r="R24" s="212"/>
      <c r="S24" s="212"/>
      <c r="T24" s="212"/>
      <c r="U24" s="212"/>
      <c r="V24" s="212"/>
      <c r="W24" s="119">
        <f t="shared" si="1"/>
        <v>0</v>
      </c>
    </row>
    <row r="25" spans="1:23" ht="16.5" customHeight="1">
      <c r="A25" s="60" t="s">
        <v>11</v>
      </c>
      <c r="B25" s="103" t="s">
        <v>8</v>
      </c>
      <c r="C25" s="8"/>
      <c r="D25" s="9"/>
      <c r="E25" s="9"/>
      <c r="F25" s="10"/>
      <c r="G25" s="8"/>
      <c r="H25" s="9"/>
      <c r="I25" s="9"/>
      <c r="J25" s="10"/>
      <c r="K25" s="159">
        <f t="shared" si="2"/>
        <v>0</v>
      </c>
      <c r="M25" s="221">
        <f t="shared" si="3"/>
        <v>0</v>
      </c>
      <c r="N25" s="8"/>
      <c r="O25" s="8"/>
      <c r="P25" s="209"/>
      <c r="Q25" s="10"/>
      <c r="R25" s="10"/>
      <c r="S25" s="10"/>
      <c r="T25" s="10"/>
      <c r="U25" s="10"/>
      <c r="V25" s="10"/>
      <c r="W25" s="119">
        <f t="shared" si="1"/>
        <v>0</v>
      </c>
    </row>
    <row r="26" spans="1:23" ht="16.5" customHeight="1">
      <c r="A26" s="60" t="s">
        <v>13</v>
      </c>
      <c r="B26" s="103" t="s">
        <v>10</v>
      </c>
      <c r="C26" s="8"/>
      <c r="D26" s="9"/>
      <c r="E26" s="9"/>
      <c r="F26" s="10"/>
      <c r="G26" s="8"/>
      <c r="H26" s="9"/>
      <c r="I26" s="9"/>
      <c r="J26" s="10"/>
      <c r="K26" s="159">
        <f t="shared" si="2"/>
        <v>0</v>
      </c>
      <c r="L26" s="178"/>
      <c r="M26" s="221">
        <f t="shared" si="3"/>
        <v>0</v>
      </c>
      <c r="N26" s="8"/>
      <c r="O26" s="8"/>
      <c r="P26" s="209"/>
      <c r="Q26" s="10"/>
      <c r="R26" s="10"/>
      <c r="S26" s="10"/>
      <c r="T26" s="10"/>
      <c r="U26" s="10"/>
      <c r="V26" s="10"/>
      <c r="W26" s="119">
        <f t="shared" si="1"/>
        <v>0</v>
      </c>
    </row>
    <row r="27" spans="1:23" ht="16.5" customHeight="1">
      <c r="A27" s="213" t="s">
        <v>15</v>
      </c>
      <c r="B27" s="223" t="s">
        <v>12</v>
      </c>
      <c r="C27" s="210"/>
      <c r="D27" s="219"/>
      <c r="E27" s="219"/>
      <c r="F27" s="212"/>
      <c r="G27" s="210"/>
      <c r="H27" s="219"/>
      <c r="I27" s="219"/>
      <c r="J27" s="212"/>
      <c r="K27" s="217">
        <f t="shared" si="2"/>
        <v>0</v>
      </c>
      <c r="L27" s="161">
        <f>Jahresübersicht!$D$26/(Jahresübersicht!$D$24*24)</f>
        <v>0</v>
      </c>
      <c r="M27" s="221">
        <f t="shared" si="3"/>
        <v>0</v>
      </c>
      <c r="N27" s="210"/>
      <c r="O27" s="210"/>
      <c r="P27" s="211"/>
      <c r="Q27" s="212"/>
      <c r="R27" s="212"/>
      <c r="S27" s="212"/>
      <c r="T27" s="212"/>
      <c r="U27" s="212"/>
      <c r="V27" s="212"/>
      <c r="W27" s="119">
        <f t="shared" si="1"/>
        <v>0</v>
      </c>
    </row>
    <row r="28" spans="1:23" s="179" customFormat="1" ht="16.5" customHeight="1">
      <c r="A28" s="65" t="s">
        <v>17</v>
      </c>
      <c r="B28" s="150" t="s">
        <v>14</v>
      </c>
      <c r="C28" s="210"/>
      <c r="D28" s="219"/>
      <c r="E28" s="219"/>
      <c r="F28" s="212"/>
      <c r="G28" s="210"/>
      <c r="H28" s="219"/>
      <c r="I28" s="219"/>
      <c r="J28" s="212"/>
      <c r="K28" s="4">
        <f>SUM((F28-C28),(J28-G28))-SUM((E28-D28),(I28-H28))</f>
        <v>0</v>
      </c>
      <c r="L28" s="161">
        <f>Jahresübersicht!$D$26/(Jahresübersicht!$D$24*24)</f>
        <v>0</v>
      </c>
      <c r="M28" s="221">
        <f t="shared" si="3"/>
        <v>0</v>
      </c>
      <c r="N28" s="210"/>
      <c r="O28" s="210"/>
      <c r="P28" s="211"/>
      <c r="Q28" s="212"/>
      <c r="R28" s="212"/>
      <c r="S28" s="212"/>
      <c r="T28" s="212"/>
      <c r="U28" s="212"/>
      <c r="V28" s="212"/>
      <c r="W28" s="119">
        <f t="shared" si="1"/>
        <v>0</v>
      </c>
    </row>
    <row r="29" spans="1:23" s="179" customFormat="1" ht="16.5" customHeight="1">
      <c r="A29" s="65" t="s">
        <v>19</v>
      </c>
      <c r="B29" s="57" t="s">
        <v>16</v>
      </c>
      <c r="C29" s="210"/>
      <c r="D29" s="219"/>
      <c r="E29" s="219"/>
      <c r="F29" s="212"/>
      <c r="G29" s="210"/>
      <c r="H29" s="219"/>
      <c r="I29" s="219"/>
      <c r="J29" s="212"/>
      <c r="K29" s="4">
        <f>SUM((F29-C29),(J29-G29))-SUM((E29-D29),(I29-H29))</f>
        <v>0</v>
      </c>
      <c r="L29" s="161">
        <f>Jahresübersicht!$D$26/(Jahresübersicht!$D$24*24)</f>
        <v>0</v>
      </c>
      <c r="M29" s="221">
        <f t="shared" si="3"/>
        <v>0</v>
      </c>
      <c r="N29" s="210"/>
      <c r="O29" s="210"/>
      <c r="P29" s="211"/>
      <c r="Q29" s="212"/>
      <c r="R29" s="212"/>
      <c r="S29" s="212"/>
      <c r="T29" s="212"/>
      <c r="U29" s="212"/>
      <c r="V29" s="212"/>
      <c r="W29" s="119">
        <f t="shared" si="1"/>
        <v>0</v>
      </c>
    </row>
    <row r="30" spans="1:23" ht="16.5" customHeight="1">
      <c r="A30" s="65" t="s">
        <v>20</v>
      </c>
      <c r="B30" s="57" t="s">
        <v>18</v>
      </c>
      <c r="C30" s="210"/>
      <c r="D30" s="219"/>
      <c r="E30" s="219"/>
      <c r="F30" s="212"/>
      <c r="G30" s="210"/>
      <c r="H30" s="219"/>
      <c r="I30" s="219"/>
      <c r="J30" s="212"/>
      <c r="K30" s="4">
        <f t="shared" si="2"/>
        <v>0</v>
      </c>
      <c r="L30" s="161">
        <f>Jahresübersicht!$D$26/(Jahresübersicht!$D$24*24)</f>
        <v>0</v>
      </c>
      <c r="M30" s="221">
        <f t="shared" si="3"/>
        <v>0</v>
      </c>
      <c r="N30" s="210"/>
      <c r="O30" s="210"/>
      <c r="P30" s="211"/>
      <c r="Q30" s="212"/>
      <c r="R30" s="212"/>
      <c r="S30" s="212"/>
      <c r="T30" s="212"/>
      <c r="U30" s="212"/>
      <c r="V30" s="212"/>
      <c r="W30" s="119">
        <f t="shared" si="1"/>
        <v>0</v>
      </c>
    </row>
    <row r="31" spans="1:23" ht="16.5" customHeight="1">
      <c r="A31" s="65" t="s">
        <v>21</v>
      </c>
      <c r="B31" s="57" t="s">
        <v>6</v>
      </c>
      <c r="C31" s="210"/>
      <c r="D31" s="219"/>
      <c r="E31" s="219"/>
      <c r="F31" s="212"/>
      <c r="G31" s="210"/>
      <c r="H31" s="219"/>
      <c r="I31" s="219"/>
      <c r="J31" s="212"/>
      <c r="K31" s="4">
        <f t="shared" si="2"/>
        <v>0</v>
      </c>
      <c r="L31" s="161">
        <f>Jahresübersicht!$D$26/(Jahresübersicht!$D$24*24)</f>
        <v>0</v>
      </c>
      <c r="M31" s="221">
        <f t="shared" si="3"/>
        <v>0</v>
      </c>
      <c r="N31" s="210"/>
      <c r="O31" s="210"/>
      <c r="P31" s="211"/>
      <c r="Q31" s="212"/>
      <c r="R31" s="212"/>
      <c r="S31" s="212"/>
      <c r="T31" s="212"/>
      <c r="U31" s="212"/>
      <c r="V31" s="212"/>
      <c r="W31" s="119">
        <f t="shared" si="1"/>
        <v>0</v>
      </c>
    </row>
    <row r="32" spans="1:23" ht="16.5" customHeight="1">
      <c r="A32" s="60" t="s">
        <v>22</v>
      </c>
      <c r="B32" s="103" t="s">
        <v>8</v>
      </c>
      <c r="C32" s="8"/>
      <c r="D32" s="9"/>
      <c r="E32" s="9"/>
      <c r="F32" s="10"/>
      <c r="G32" s="8"/>
      <c r="H32" s="9"/>
      <c r="I32" s="9"/>
      <c r="J32" s="10"/>
      <c r="K32" s="159">
        <f t="shared" si="2"/>
        <v>0</v>
      </c>
      <c r="M32" s="221">
        <f aca="true" t="shared" si="4" ref="M32:M49">M31+K32-L32+SUM(N32:V32)</f>
        <v>0</v>
      </c>
      <c r="N32" s="8"/>
      <c r="O32" s="8"/>
      <c r="P32" s="209"/>
      <c r="Q32" s="10"/>
      <c r="R32" s="10"/>
      <c r="S32" s="10"/>
      <c r="T32" s="10"/>
      <c r="U32" s="10"/>
      <c r="V32" s="10"/>
      <c r="W32" s="119">
        <f t="shared" si="1"/>
        <v>0</v>
      </c>
    </row>
    <row r="33" spans="1:23" ht="16.5" customHeight="1">
      <c r="A33" s="60" t="s">
        <v>23</v>
      </c>
      <c r="B33" s="103" t="s">
        <v>10</v>
      </c>
      <c r="C33" s="8"/>
      <c r="D33" s="9"/>
      <c r="E33" s="9"/>
      <c r="F33" s="10"/>
      <c r="G33" s="8"/>
      <c r="H33" s="9"/>
      <c r="I33" s="9"/>
      <c r="J33" s="10"/>
      <c r="K33" s="159">
        <f t="shared" si="2"/>
        <v>0</v>
      </c>
      <c r="L33" s="178"/>
      <c r="M33" s="221">
        <f t="shared" si="4"/>
        <v>0</v>
      </c>
      <c r="N33" s="8"/>
      <c r="O33" s="8"/>
      <c r="P33" s="209"/>
      <c r="Q33" s="10"/>
      <c r="R33" s="10"/>
      <c r="S33" s="10"/>
      <c r="T33" s="10"/>
      <c r="U33" s="10"/>
      <c r="V33" s="10"/>
      <c r="W33" s="119">
        <f t="shared" si="1"/>
        <v>0</v>
      </c>
    </row>
    <row r="34" spans="1:23" ht="16.5" customHeight="1">
      <c r="A34" s="213" t="s">
        <v>24</v>
      </c>
      <c r="B34" s="223" t="s">
        <v>12</v>
      </c>
      <c r="C34" s="210"/>
      <c r="D34" s="219"/>
      <c r="E34" s="219"/>
      <c r="F34" s="212"/>
      <c r="G34" s="210"/>
      <c r="H34" s="219"/>
      <c r="I34" s="219"/>
      <c r="J34" s="212"/>
      <c r="K34" s="217">
        <f t="shared" si="2"/>
        <v>0</v>
      </c>
      <c r="L34" s="161">
        <f>Jahresübersicht!$D$26/(Jahresübersicht!$D$24*24)</f>
        <v>0</v>
      </c>
      <c r="M34" s="221">
        <f t="shared" si="4"/>
        <v>0</v>
      </c>
      <c r="N34" s="210"/>
      <c r="O34" s="210"/>
      <c r="P34" s="211"/>
      <c r="Q34" s="212"/>
      <c r="R34" s="212"/>
      <c r="S34" s="212"/>
      <c r="T34" s="212"/>
      <c r="U34" s="212"/>
      <c r="V34" s="212"/>
      <c r="W34" s="119">
        <f t="shared" si="1"/>
        <v>0</v>
      </c>
    </row>
    <row r="35" spans="1:23" s="179" customFormat="1" ht="16.5" customHeight="1">
      <c r="A35" s="65" t="s">
        <v>25</v>
      </c>
      <c r="B35" s="150" t="s">
        <v>14</v>
      </c>
      <c r="C35" s="210"/>
      <c r="D35" s="219"/>
      <c r="E35" s="219"/>
      <c r="F35" s="212"/>
      <c r="G35" s="210"/>
      <c r="H35" s="219"/>
      <c r="I35" s="219"/>
      <c r="J35" s="212"/>
      <c r="K35" s="4">
        <f t="shared" si="2"/>
        <v>0</v>
      </c>
      <c r="L35" s="161">
        <f>Jahresübersicht!$D$26/(Jahresübersicht!$D$24*24)</f>
        <v>0</v>
      </c>
      <c r="M35" s="221">
        <f t="shared" si="4"/>
        <v>0</v>
      </c>
      <c r="N35" s="210"/>
      <c r="O35" s="210"/>
      <c r="P35" s="211"/>
      <c r="Q35" s="212"/>
      <c r="R35" s="212"/>
      <c r="S35" s="212"/>
      <c r="T35" s="212"/>
      <c r="U35" s="212"/>
      <c r="V35" s="212"/>
      <c r="W35" s="119">
        <f t="shared" si="1"/>
        <v>0</v>
      </c>
    </row>
    <row r="36" spans="1:23" s="179" customFormat="1" ht="16.5" customHeight="1">
      <c r="A36" s="65" t="s">
        <v>26</v>
      </c>
      <c r="B36" s="57" t="s">
        <v>16</v>
      </c>
      <c r="C36" s="210"/>
      <c r="D36" s="219"/>
      <c r="E36" s="219"/>
      <c r="F36" s="212"/>
      <c r="G36" s="210"/>
      <c r="H36" s="219"/>
      <c r="I36" s="219"/>
      <c r="J36" s="212"/>
      <c r="K36" s="4">
        <f t="shared" si="2"/>
        <v>0</v>
      </c>
      <c r="L36" s="161">
        <f>Jahresübersicht!$D$26/(Jahresübersicht!$D$24*24)</f>
        <v>0</v>
      </c>
      <c r="M36" s="221">
        <f t="shared" si="4"/>
        <v>0</v>
      </c>
      <c r="N36" s="210"/>
      <c r="O36" s="210"/>
      <c r="P36" s="211"/>
      <c r="Q36" s="212"/>
      <c r="R36" s="212"/>
      <c r="S36" s="212"/>
      <c r="T36" s="212"/>
      <c r="U36" s="212"/>
      <c r="V36" s="212"/>
      <c r="W36" s="119">
        <f t="shared" si="1"/>
        <v>0</v>
      </c>
    </row>
    <row r="37" spans="1:23" ht="16.5" customHeight="1">
      <c r="A37" s="65" t="s">
        <v>27</v>
      </c>
      <c r="B37" s="57" t="s">
        <v>18</v>
      </c>
      <c r="C37" s="210"/>
      <c r="D37" s="219"/>
      <c r="E37" s="219"/>
      <c r="F37" s="212"/>
      <c r="G37" s="210"/>
      <c r="H37" s="219"/>
      <c r="I37" s="219"/>
      <c r="J37" s="212"/>
      <c r="K37" s="4">
        <f t="shared" si="2"/>
        <v>0</v>
      </c>
      <c r="L37" s="161">
        <f>Jahresübersicht!$D$26/(Jahresübersicht!$D$24*24)</f>
        <v>0</v>
      </c>
      <c r="M37" s="221">
        <f t="shared" si="4"/>
        <v>0</v>
      </c>
      <c r="N37" s="210"/>
      <c r="O37" s="210"/>
      <c r="P37" s="211"/>
      <c r="Q37" s="212"/>
      <c r="R37" s="212"/>
      <c r="S37" s="212"/>
      <c r="T37" s="212"/>
      <c r="U37" s="212"/>
      <c r="V37" s="212"/>
      <c r="W37" s="119">
        <f t="shared" si="1"/>
        <v>0</v>
      </c>
    </row>
    <row r="38" spans="1:23" ht="16.5" customHeight="1">
      <c r="A38" s="65" t="s">
        <v>28</v>
      </c>
      <c r="B38" s="57" t="s">
        <v>6</v>
      </c>
      <c r="C38" s="210"/>
      <c r="D38" s="219"/>
      <c r="E38" s="219"/>
      <c r="F38" s="212"/>
      <c r="G38" s="210"/>
      <c r="H38" s="219"/>
      <c r="I38" s="219"/>
      <c r="J38" s="212"/>
      <c r="K38" s="4">
        <f t="shared" si="2"/>
        <v>0</v>
      </c>
      <c r="L38" s="161">
        <f>Jahresübersicht!$D$26/(Jahresübersicht!$D$24*24)</f>
        <v>0</v>
      </c>
      <c r="M38" s="221">
        <f t="shared" si="4"/>
        <v>0</v>
      </c>
      <c r="N38" s="210"/>
      <c r="O38" s="210"/>
      <c r="P38" s="211"/>
      <c r="Q38" s="212"/>
      <c r="R38" s="212"/>
      <c r="S38" s="212"/>
      <c r="T38" s="212"/>
      <c r="U38" s="212"/>
      <c r="V38" s="212"/>
      <c r="W38" s="119">
        <f t="shared" si="1"/>
        <v>0</v>
      </c>
    </row>
    <row r="39" spans="1:23" ht="16.5" customHeight="1">
      <c r="A39" s="60" t="s">
        <v>29</v>
      </c>
      <c r="B39" s="103" t="s">
        <v>8</v>
      </c>
      <c r="C39" s="8"/>
      <c r="D39" s="9"/>
      <c r="E39" s="9"/>
      <c r="F39" s="10"/>
      <c r="G39" s="8"/>
      <c r="H39" s="9"/>
      <c r="I39" s="9"/>
      <c r="J39" s="10"/>
      <c r="K39" s="159">
        <f t="shared" si="2"/>
        <v>0</v>
      </c>
      <c r="M39" s="221">
        <f t="shared" si="4"/>
        <v>0</v>
      </c>
      <c r="N39" s="8"/>
      <c r="O39" s="8"/>
      <c r="P39" s="209"/>
      <c r="Q39" s="10"/>
      <c r="R39" s="10"/>
      <c r="S39" s="10"/>
      <c r="T39" s="10"/>
      <c r="U39" s="10"/>
      <c r="V39" s="10"/>
      <c r="W39" s="119">
        <f t="shared" si="1"/>
        <v>0</v>
      </c>
    </row>
    <row r="40" spans="1:23" ht="16.5" customHeight="1">
      <c r="A40" s="60" t="s">
        <v>30</v>
      </c>
      <c r="B40" s="103" t="s">
        <v>10</v>
      </c>
      <c r="C40" s="8"/>
      <c r="D40" s="9"/>
      <c r="E40" s="9"/>
      <c r="F40" s="10"/>
      <c r="G40" s="8"/>
      <c r="H40" s="9"/>
      <c r="I40" s="9"/>
      <c r="J40" s="10"/>
      <c r="K40" s="159">
        <f t="shared" si="2"/>
        <v>0</v>
      </c>
      <c r="L40" s="178"/>
      <c r="M40" s="221">
        <f t="shared" si="4"/>
        <v>0</v>
      </c>
      <c r="N40" s="8"/>
      <c r="O40" s="8"/>
      <c r="P40" s="209"/>
      <c r="Q40" s="10"/>
      <c r="R40" s="10"/>
      <c r="S40" s="10"/>
      <c r="T40" s="10"/>
      <c r="U40" s="10"/>
      <c r="V40" s="10"/>
      <c r="W40" s="119">
        <f t="shared" si="1"/>
        <v>0</v>
      </c>
    </row>
    <row r="41" spans="1:23" ht="16.5" customHeight="1">
      <c r="A41" s="213" t="s">
        <v>31</v>
      </c>
      <c r="B41" s="223" t="s">
        <v>12</v>
      </c>
      <c r="C41" s="210"/>
      <c r="D41" s="219"/>
      <c r="E41" s="219"/>
      <c r="F41" s="212"/>
      <c r="G41" s="210"/>
      <c r="H41" s="219"/>
      <c r="I41" s="219"/>
      <c r="J41" s="212"/>
      <c r="K41" s="217">
        <f t="shared" si="2"/>
        <v>0</v>
      </c>
      <c r="L41" s="161">
        <f>Jahresübersicht!$D$26/(Jahresübersicht!$D$24*24)</f>
        <v>0</v>
      </c>
      <c r="M41" s="221">
        <f t="shared" si="4"/>
        <v>0</v>
      </c>
      <c r="N41" s="210"/>
      <c r="O41" s="210"/>
      <c r="P41" s="211"/>
      <c r="Q41" s="212"/>
      <c r="R41" s="212"/>
      <c r="S41" s="212"/>
      <c r="T41" s="212"/>
      <c r="U41" s="212"/>
      <c r="V41" s="212"/>
      <c r="W41" s="119">
        <f t="shared" si="1"/>
        <v>0</v>
      </c>
    </row>
    <row r="42" spans="1:23" s="179" customFormat="1" ht="16.5" customHeight="1">
      <c r="A42" s="65" t="s">
        <v>32</v>
      </c>
      <c r="B42" s="150" t="s">
        <v>14</v>
      </c>
      <c r="C42" s="210"/>
      <c r="D42" s="219"/>
      <c r="E42" s="219"/>
      <c r="F42" s="212"/>
      <c r="G42" s="210"/>
      <c r="H42" s="219"/>
      <c r="I42" s="219"/>
      <c r="J42" s="212"/>
      <c r="K42" s="4">
        <f t="shared" si="2"/>
        <v>0</v>
      </c>
      <c r="L42" s="161">
        <f>Jahresübersicht!$D$26/(Jahresübersicht!$D$24*24)</f>
        <v>0</v>
      </c>
      <c r="M42" s="221">
        <f t="shared" si="4"/>
        <v>0</v>
      </c>
      <c r="N42" s="210"/>
      <c r="O42" s="210"/>
      <c r="P42" s="211"/>
      <c r="Q42" s="212"/>
      <c r="R42" s="212"/>
      <c r="S42" s="212"/>
      <c r="T42" s="212"/>
      <c r="U42" s="212"/>
      <c r="V42" s="212"/>
      <c r="W42" s="119">
        <f t="shared" si="1"/>
        <v>0</v>
      </c>
    </row>
    <row r="43" spans="1:23" s="179" customFormat="1" ht="16.5" customHeight="1">
      <c r="A43" s="65" t="s">
        <v>33</v>
      </c>
      <c r="B43" s="57" t="s">
        <v>16</v>
      </c>
      <c r="C43" s="210"/>
      <c r="D43" s="219"/>
      <c r="E43" s="219"/>
      <c r="F43" s="212"/>
      <c r="G43" s="210"/>
      <c r="H43" s="219"/>
      <c r="I43" s="219"/>
      <c r="J43" s="212"/>
      <c r="K43" s="4">
        <f t="shared" si="2"/>
        <v>0</v>
      </c>
      <c r="L43" s="161">
        <f>Jahresübersicht!$D$26/(Jahresübersicht!$D$24*24)</f>
        <v>0</v>
      </c>
      <c r="M43" s="221">
        <f t="shared" si="4"/>
        <v>0</v>
      </c>
      <c r="N43" s="210"/>
      <c r="O43" s="210"/>
      <c r="P43" s="211"/>
      <c r="Q43" s="212"/>
      <c r="R43" s="212"/>
      <c r="S43" s="212"/>
      <c r="T43" s="212"/>
      <c r="U43" s="212"/>
      <c r="V43" s="212"/>
      <c r="W43" s="119">
        <f t="shared" si="1"/>
        <v>0</v>
      </c>
    </row>
    <row r="44" spans="1:23" ht="16.5" customHeight="1">
      <c r="A44" s="65" t="s">
        <v>34</v>
      </c>
      <c r="B44" s="57" t="s">
        <v>18</v>
      </c>
      <c r="C44" s="210"/>
      <c r="D44" s="219"/>
      <c r="E44" s="219"/>
      <c r="F44" s="212"/>
      <c r="G44" s="210"/>
      <c r="H44" s="219"/>
      <c r="I44" s="219"/>
      <c r="J44" s="212"/>
      <c r="K44" s="4">
        <f t="shared" si="2"/>
        <v>0</v>
      </c>
      <c r="L44" s="161">
        <f>Jahresübersicht!$D$26/(Jahresübersicht!$D$24*24)</f>
        <v>0</v>
      </c>
      <c r="M44" s="221">
        <f t="shared" si="4"/>
        <v>0</v>
      </c>
      <c r="N44" s="210"/>
      <c r="O44" s="210"/>
      <c r="P44" s="211"/>
      <c r="Q44" s="212"/>
      <c r="R44" s="212"/>
      <c r="S44" s="212"/>
      <c r="T44" s="212"/>
      <c r="U44" s="212"/>
      <c r="V44" s="212"/>
      <c r="W44" s="119">
        <f t="shared" si="1"/>
        <v>0</v>
      </c>
    </row>
    <row r="45" spans="1:23" ht="16.5" customHeight="1">
      <c r="A45" s="65" t="s">
        <v>35</v>
      </c>
      <c r="B45" s="57" t="s">
        <v>6</v>
      </c>
      <c r="C45" s="210"/>
      <c r="D45" s="219"/>
      <c r="E45" s="219"/>
      <c r="F45" s="212"/>
      <c r="G45" s="210"/>
      <c r="H45" s="219"/>
      <c r="I45" s="219"/>
      <c r="J45" s="212"/>
      <c r="K45" s="4">
        <f t="shared" si="2"/>
        <v>0</v>
      </c>
      <c r="L45" s="161">
        <f>Jahresübersicht!$D$26/(Jahresübersicht!$D$24*24)</f>
        <v>0</v>
      </c>
      <c r="M45" s="221">
        <f t="shared" si="4"/>
        <v>0</v>
      </c>
      <c r="N45" s="210"/>
      <c r="O45" s="210"/>
      <c r="P45" s="211"/>
      <c r="Q45" s="212"/>
      <c r="R45" s="212"/>
      <c r="S45" s="212"/>
      <c r="T45" s="212"/>
      <c r="U45" s="212"/>
      <c r="V45" s="212"/>
      <c r="W45" s="119">
        <f t="shared" si="1"/>
        <v>0</v>
      </c>
    </row>
    <row r="46" spans="1:23" ht="16.5" customHeight="1">
      <c r="A46" s="60" t="s">
        <v>36</v>
      </c>
      <c r="B46" s="103" t="s">
        <v>8</v>
      </c>
      <c r="C46" s="8"/>
      <c r="D46" s="9"/>
      <c r="E46" s="9"/>
      <c r="F46" s="10"/>
      <c r="G46" s="8"/>
      <c r="H46" s="9"/>
      <c r="I46" s="9"/>
      <c r="J46" s="10"/>
      <c r="K46" s="159">
        <f t="shared" si="2"/>
        <v>0</v>
      </c>
      <c r="M46" s="221">
        <f t="shared" si="4"/>
        <v>0</v>
      </c>
      <c r="N46" s="8"/>
      <c r="O46" s="8"/>
      <c r="P46" s="209"/>
      <c r="Q46" s="10"/>
      <c r="R46" s="10"/>
      <c r="S46" s="10"/>
      <c r="T46" s="10"/>
      <c r="U46" s="10"/>
      <c r="V46" s="10"/>
      <c r="W46" s="119">
        <f t="shared" si="1"/>
        <v>0</v>
      </c>
    </row>
    <row r="47" spans="1:23" ht="16.5" customHeight="1">
      <c r="A47" s="60" t="s">
        <v>37</v>
      </c>
      <c r="B47" s="103" t="s">
        <v>10</v>
      </c>
      <c r="C47" s="8"/>
      <c r="D47" s="9"/>
      <c r="E47" s="9"/>
      <c r="F47" s="10"/>
      <c r="G47" s="8"/>
      <c r="H47" s="9"/>
      <c r="I47" s="9"/>
      <c r="J47" s="10"/>
      <c r="K47" s="159">
        <f t="shared" si="2"/>
        <v>0</v>
      </c>
      <c r="L47" s="178"/>
      <c r="M47" s="221">
        <f t="shared" si="4"/>
        <v>0</v>
      </c>
      <c r="N47" s="8"/>
      <c r="O47" s="8"/>
      <c r="P47" s="209"/>
      <c r="Q47" s="10"/>
      <c r="R47" s="10"/>
      <c r="S47" s="10"/>
      <c r="T47" s="10"/>
      <c r="U47" s="10"/>
      <c r="V47" s="10"/>
      <c r="W47" s="119">
        <f t="shared" si="1"/>
        <v>0</v>
      </c>
    </row>
    <row r="48" spans="1:23" ht="16.5" customHeight="1">
      <c r="A48" s="213" t="s">
        <v>38</v>
      </c>
      <c r="B48" s="223" t="s">
        <v>12</v>
      </c>
      <c r="C48" s="210"/>
      <c r="D48" s="219"/>
      <c r="E48" s="219"/>
      <c r="F48" s="212"/>
      <c r="G48" s="210"/>
      <c r="H48" s="219"/>
      <c r="I48" s="219"/>
      <c r="J48" s="212"/>
      <c r="K48" s="217">
        <f t="shared" si="2"/>
        <v>0</v>
      </c>
      <c r="L48" s="161">
        <f>Jahresübersicht!$D$26/(Jahresübersicht!$D$24*24)</f>
        <v>0</v>
      </c>
      <c r="M48" s="221">
        <f t="shared" si="4"/>
        <v>0</v>
      </c>
      <c r="N48" s="210"/>
      <c r="O48" s="210"/>
      <c r="P48" s="211"/>
      <c r="Q48" s="212"/>
      <c r="R48" s="212"/>
      <c r="S48" s="212"/>
      <c r="T48" s="212"/>
      <c r="U48" s="212"/>
      <c r="V48" s="212"/>
      <c r="W48" s="119">
        <f t="shared" si="1"/>
        <v>0</v>
      </c>
    </row>
    <row r="49" spans="1:23" s="179" customFormat="1" ht="16.5" customHeight="1">
      <c r="A49" s="65" t="s">
        <v>39</v>
      </c>
      <c r="B49" s="150" t="s">
        <v>14</v>
      </c>
      <c r="C49" s="210"/>
      <c r="D49" s="219"/>
      <c r="E49" s="219"/>
      <c r="F49" s="212"/>
      <c r="G49" s="210"/>
      <c r="H49" s="219"/>
      <c r="I49" s="219"/>
      <c r="J49" s="212"/>
      <c r="K49" s="4">
        <f t="shared" si="2"/>
        <v>0</v>
      </c>
      <c r="L49" s="161">
        <f>Jahresübersicht!$D$26/(Jahresübersicht!$D$24*24)</f>
        <v>0</v>
      </c>
      <c r="M49" s="221">
        <f t="shared" si="4"/>
        <v>0</v>
      </c>
      <c r="N49" s="210"/>
      <c r="O49" s="210"/>
      <c r="P49" s="211"/>
      <c r="Q49" s="212"/>
      <c r="R49" s="212"/>
      <c r="S49" s="212"/>
      <c r="T49" s="212"/>
      <c r="U49" s="212"/>
      <c r="V49" s="212"/>
      <c r="W49" s="119">
        <f t="shared" si="1"/>
        <v>0</v>
      </c>
    </row>
    <row r="50" spans="1:23" s="179" customFormat="1" ht="16.5" customHeight="1">
      <c r="A50" s="60"/>
      <c r="B50" s="103"/>
      <c r="C50" s="180"/>
      <c r="D50" s="181"/>
      <c r="E50" s="181"/>
      <c r="F50" s="182"/>
      <c r="G50" s="180"/>
      <c r="H50" s="181"/>
      <c r="I50" s="181"/>
      <c r="J50" s="182"/>
      <c r="K50" s="159"/>
      <c r="L50" s="178"/>
      <c r="M50" s="196"/>
      <c r="N50" s="180"/>
      <c r="O50" s="180"/>
      <c r="P50" s="234"/>
      <c r="Q50" s="182"/>
      <c r="R50" s="182"/>
      <c r="S50" s="182"/>
      <c r="T50" s="182"/>
      <c r="U50" s="182"/>
      <c r="V50" s="182"/>
      <c r="W50" s="119">
        <f t="shared" si="1"/>
        <v>0</v>
      </c>
    </row>
    <row r="51" spans="1:23" ht="16.5" customHeight="1">
      <c r="A51" s="175"/>
      <c r="B51" s="152"/>
      <c r="C51" s="187"/>
      <c r="D51" s="184"/>
      <c r="E51" s="184"/>
      <c r="F51" s="186"/>
      <c r="G51" s="187"/>
      <c r="H51" s="184"/>
      <c r="I51" s="184"/>
      <c r="J51" s="197"/>
      <c r="K51" s="159"/>
      <c r="L51" s="178"/>
      <c r="M51" s="196"/>
      <c r="N51" s="187"/>
      <c r="O51" s="187"/>
      <c r="P51" s="185"/>
      <c r="Q51" s="186"/>
      <c r="R51" s="186"/>
      <c r="S51" s="186"/>
      <c r="T51" s="186"/>
      <c r="U51" s="186"/>
      <c r="V51" s="186"/>
      <c r="W51" s="119">
        <f t="shared" si="1"/>
        <v>0</v>
      </c>
    </row>
    <row r="52" spans="1:23" ht="16.5" customHeight="1" thickBot="1">
      <c r="A52" s="237"/>
      <c r="B52" s="238"/>
      <c r="C52" s="188"/>
      <c r="D52" s="189"/>
      <c r="E52" s="189"/>
      <c r="F52" s="191"/>
      <c r="G52" s="188"/>
      <c r="H52" s="189"/>
      <c r="I52" s="189"/>
      <c r="J52" s="190"/>
      <c r="K52" s="160"/>
      <c r="L52" s="192"/>
      <c r="M52" s="196"/>
      <c r="N52" s="188"/>
      <c r="O52" s="188"/>
      <c r="P52" s="193"/>
      <c r="Q52" s="191"/>
      <c r="R52" s="191"/>
      <c r="S52" s="191"/>
      <c r="T52" s="191"/>
      <c r="U52" s="191"/>
      <c r="V52" s="191"/>
      <c r="W52" s="119">
        <f>IF(F52="",D52,F52)</f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>SUM(K22:K50)</f>
        <v>0</v>
      </c>
      <c r="L53" s="163">
        <f>SUM(L20:L50)</f>
        <v>0</v>
      </c>
      <c r="M53" s="165"/>
      <c r="N53" s="140">
        <f aca="true" t="shared" si="5" ref="N53:V53">SUM(N22:N52)</f>
        <v>0</v>
      </c>
      <c r="O53" s="136">
        <f t="shared" si="5"/>
        <v>0</v>
      </c>
      <c r="P53" s="132">
        <f t="shared" si="5"/>
        <v>0</v>
      </c>
      <c r="Q53" s="132">
        <f t="shared" si="5"/>
        <v>0</v>
      </c>
      <c r="R53" s="132">
        <f t="shared" si="5"/>
        <v>0</v>
      </c>
      <c r="S53" s="132">
        <f t="shared" si="5"/>
        <v>0</v>
      </c>
      <c r="T53" s="132">
        <f t="shared" si="5"/>
        <v>0</v>
      </c>
      <c r="U53" s="132">
        <f t="shared" si="5"/>
        <v>0</v>
      </c>
      <c r="V53" s="132">
        <f t="shared" si="5"/>
        <v>0</v>
      </c>
    </row>
    <row r="54" spans="1:22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 aca="true" t="shared" si="6" ref="K54:V54">SUM(K22:K52)*24</f>
        <v>0</v>
      </c>
      <c r="L54" s="164">
        <f>SUM(L22:L52)*24</f>
        <v>0</v>
      </c>
      <c r="M54" s="151"/>
      <c r="N54" s="141">
        <f t="shared" si="6"/>
        <v>0</v>
      </c>
      <c r="O54" s="137">
        <f t="shared" si="6"/>
        <v>0</v>
      </c>
      <c r="P54" s="133">
        <f t="shared" si="6"/>
        <v>0</v>
      </c>
      <c r="Q54" s="133">
        <f t="shared" si="6"/>
        <v>0</v>
      </c>
      <c r="R54" s="133">
        <f t="shared" si="6"/>
        <v>0</v>
      </c>
      <c r="S54" s="133">
        <f t="shared" si="6"/>
        <v>0</v>
      </c>
      <c r="T54" s="133">
        <f t="shared" si="6"/>
        <v>0</v>
      </c>
      <c r="U54" s="133">
        <f t="shared" si="6"/>
        <v>0</v>
      </c>
      <c r="V54" s="133">
        <f t="shared" si="6"/>
        <v>0</v>
      </c>
    </row>
    <row r="55" ht="15" thickTop="1"/>
    <row r="57" spans="1:16" ht="22.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1">
    <mergeCell ref="A1:B1"/>
    <mergeCell ref="A3:B3"/>
    <mergeCell ref="M20:M21"/>
    <mergeCell ref="P20:P21"/>
    <mergeCell ref="C1:D1"/>
    <mergeCell ref="G1:H1"/>
    <mergeCell ref="G3:H3"/>
    <mergeCell ref="O20:O21"/>
    <mergeCell ref="A20:B20"/>
    <mergeCell ref="A14:B14"/>
    <mergeCell ref="K19:M19"/>
    <mergeCell ref="K20:K21"/>
    <mergeCell ref="L20:L21"/>
    <mergeCell ref="J16:K16"/>
    <mergeCell ref="N19:V19"/>
    <mergeCell ref="V20:V21"/>
    <mergeCell ref="U20:U21"/>
    <mergeCell ref="Q20:Q21"/>
    <mergeCell ref="R20:R21"/>
    <mergeCell ref="S20:S21"/>
    <mergeCell ref="T20:T21"/>
  </mergeCells>
  <conditionalFormatting sqref="M22">
    <cfRule type="cellIs" priority="1" dxfId="0" operator="equal" stopIfTrue="1">
      <formula>0</formula>
    </cfRule>
  </conditionalFormatting>
  <conditionalFormatting sqref="M51:M52">
    <cfRule type="cellIs" priority="2" dxfId="0" operator="between" stopIfTrue="1">
      <formula>M50-L51</formula>
      <formula>M50-L51</formula>
    </cfRule>
  </conditionalFormatting>
  <conditionalFormatting sqref="M23:M50">
    <cfRule type="cellIs" priority="3" dxfId="0" operator="equal" stopIfTrue="1"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38" right="0.38" top="0.79" bottom="0.3937007874015748" header="0.29" footer="0.15748031496062992"/>
  <pageSetup fitToHeight="1" fitToWidth="1" horizontalDpi="600" verticalDpi="600" orientation="landscape" paperSize="9" scale="55" r:id="rId1"/>
  <headerFooter alignWithMargins="0">
    <oddHeader>&amp;C&amp;"Arial,Fett Kursiv"&amp;16Zeiterfassung - 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Jahresübersicht!E8</f>
        <v>0</v>
      </c>
    </row>
    <row r="7" spans="2:3" ht="15">
      <c r="B7" s="17" t="s">
        <v>43</v>
      </c>
      <c r="C7" s="105">
        <f>Jahresübersicht!E9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Jahresübersicht!E13</f>
        <v>0</v>
      </c>
      <c r="K9" s="35" t="s">
        <v>69</v>
      </c>
      <c r="L9" s="12">
        <f>SUM(O22:O52)*24</f>
        <v>0</v>
      </c>
      <c r="M9" s="12">
        <f>Februar2006!N9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Jahresübersicht!E25*C6/100</f>
        <v>0</v>
      </c>
      <c r="D10" s="34"/>
      <c r="F10" s="35" t="s">
        <v>113</v>
      </c>
      <c r="G10" s="31">
        <f>Februar2006!G14</f>
        <v>0</v>
      </c>
      <c r="K10" s="35" t="s">
        <v>55</v>
      </c>
      <c r="L10" s="12">
        <f>SUM(P22:P52)*24</f>
        <v>0</v>
      </c>
      <c r="M10" s="12">
        <f>Februar2006!N10</f>
        <v>0</v>
      </c>
      <c r="N10" s="36">
        <f t="shared" si="0"/>
        <v>0</v>
      </c>
    </row>
    <row r="11" spans="2:15" ht="15">
      <c r="B11" s="17" t="s">
        <v>65</v>
      </c>
      <c r="C11" s="31">
        <f>(SUM(K22:K52)*24)+G15+L17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Februar2006!N11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Februar2006!N12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Februar2006!C14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Februar2006!N13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Februar2006!N14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Februar2006!N15</f>
        <v>0</v>
      </c>
      <c r="N15" s="36">
        <f t="shared" si="0"/>
        <v>0</v>
      </c>
    </row>
    <row r="16" spans="2:14" ht="15">
      <c r="B16" s="17"/>
      <c r="D16" s="34"/>
      <c r="K16" s="35" t="str">
        <f>Januar2006!J16</f>
        <v>sonstige Absenzen</v>
      </c>
      <c r="L16" s="12">
        <f>SUM(V22:V52)*24</f>
        <v>0</v>
      </c>
      <c r="M16" s="12">
        <f>Februar2006!N16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92" t="s">
        <v>137</v>
      </c>
      <c r="O19" s="293"/>
      <c r="P19" s="293"/>
      <c r="Q19" s="293"/>
      <c r="R19" s="293"/>
      <c r="S19" s="293"/>
      <c r="T19" s="293"/>
      <c r="U19" s="293"/>
      <c r="V19" s="294"/>
    </row>
    <row r="20" spans="1:22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K16</f>
        <v>sonstige Absenzen</v>
      </c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ht="16.5" customHeight="1">
      <c r="A22" s="218" t="s">
        <v>5</v>
      </c>
      <c r="B22" s="223" t="s">
        <v>16</v>
      </c>
      <c r="C22" s="210"/>
      <c r="D22" s="219"/>
      <c r="E22" s="219"/>
      <c r="F22" s="212"/>
      <c r="G22" s="210"/>
      <c r="H22" s="219"/>
      <c r="I22" s="219"/>
      <c r="J22" s="212"/>
      <c r="K22" s="217">
        <f aca="true" t="shared" si="1" ref="K22:K52">SUM((F22-C22),(J22-G22))-SUM((E22-D22),(I22-H22))</f>
        <v>0</v>
      </c>
      <c r="L22" s="161">
        <f>Jahresübersicht!$E$26/(Jahresübersicht!$E$24*24)</f>
        <v>0</v>
      </c>
      <c r="M22" s="221">
        <f>IF(ISERROR(Februar2006!M49),K22-L22+SUM(N22:V22),Februar2006!M49+K22-L22+SUM(N22:V22))</f>
        <v>0</v>
      </c>
      <c r="N22" s="210"/>
      <c r="O22" s="210"/>
      <c r="P22" s="211"/>
      <c r="Q22" s="212"/>
      <c r="R22" s="212"/>
      <c r="S22" s="212"/>
      <c r="T22" s="212"/>
      <c r="U22" s="212"/>
      <c r="V22" s="212"/>
      <c r="W22" s="119">
        <f aca="true" t="shared" si="2" ref="W22:W52">IF(F22="",D22,F22)</f>
        <v>0</v>
      </c>
    </row>
    <row r="23" spans="1:23" ht="16.5" customHeight="1">
      <c r="A23" s="218" t="s">
        <v>7</v>
      </c>
      <c r="B23" s="223" t="s">
        <v>18</v>
      </c>
      <c r="C23" s="210"/>
      <c r="D23" s="219"/>
      <c r="E23" s="219"/>
      <c r="F23" s="212"/>
      <c r="G23" s="210"/>
      <c r="H23" s="219"/>
      <c r="I23" s="219"/>
      <c r="J23" s="212"/>
      <c r="K23" s="217">
        <f t="shared" si="1"/>
        <v>0</v>
      </c>
      <c r="L23" s="161">
        <f>Jahresübersicht!$E$26/(Jahresübersicht!$E$24*24)</f>
        <v>0</v>
      </c>
      <c r="M23" s="221">
        <f aca="true" t="shared" si="3" ref="M23:M52">M22+K23-L23+SUM(N23:V23)</f>
        <v>0</v>
      </c>
      <c r="N23" s="210"/>
      <c r="O23" s="210"/>
      <c r="P23" s="211"/>
      <c r="Q23" s="212"/>
      <c r="R23" s="212"/>
      <c r="S23" s="212"/>
      <c r="T23" s="212"/>
      <c r="U23" s="212"/>
      <c r="V23" s="212"/>
      <c r="W23" s="119">
        <f t="shared" si="2"/>
        <v>0</v>
      </c>
    </row>
    <row r="24" spans="1:23" ht="16.5" customHeight="1">
      <c r="A24" s="218" t="s">
        <v>9</v>
      </c>
      <c r="B24" s="223" t="s">
        <v>6</v>
      </c>
      <c r="C24" s="210"/>
      <c r="D24" s="219"/>
      <c r="E24" s="219"/>
      <c r="F24" s="212"/>
      <c r="G24" s="210"/>
      <c r="H24" s="219"/>
      <c r="I24" s="219"/>
      <c r="J24" s="212"/>
      <c r="K24" s="217">
        <f>SUM((F24-C24),(J24-G24))-SUM((E24-D24),(I24-H24))</f>
        <v>0</v>
      </c>
      <c r="L24" s="161">
        <f>Jahresübersicht!$E$26/(Jahresübersicht!$E$24*24)</f>
        <v>0</v>
      </c>
      <c r="M24" s="221">
        <f t="shared" si="3"/>
        <v>0</v>
      </c>
      <c r="N24" s="210"/>
      <c r="O24" s="210"/>
      <c r="P24" s="211"/>
      <c r="Q24" s="212"/>
      <c r="R24" s="212"/>
      <c r="S24" s="212"/>
      <c r="T24" s="212"/>
      <c r="U24" s="212"/>
      <c r="V24" s="212"/>
      <c r="W24" s="119">
        <f t="shared" si="2"/>
        <v>0</v>
      </c>
    </row>
    <row r="25" spans="1:23" ht="16.5" customHeight="1">
      <c r="A25" s="58" t="s">
        <v>11</v>
      </c>
      <c r="B25" s="103" t="s">
        <v>8</v>
      </c>
      <c r="C25" s="8"/>
      <c r="D25" s="9"/>
      <c r="E25" s="9"/>
      <c r="F25" s="10"/>
      <c r="G25" s="8"/>
      <c r="H25" s="9"/>
      <c r="I25" s="9"/>
      <c r="J25" s="10"/>
      <c r="K25" s="159">
        <f>SUM((F25-C25),(J25-G25))-SUM((E25-D25),(I25-H25))</f>
        <v>0</v>
      </c>
      <c r="M25" s="221">
        <f t="shared" si="3"/>
        <v>0</v>
      </c>
      <c r="N25" s="8"/>
      <c r="O25" s="8"/>
      <c r="P25" s="209"/>
      <c r="Q25" s="10"/>
      <c r="R25" s="10"/>
      <c r="S25" s="10"/>
      <c r="T25" s="10"/>
      <c r="U25" s="10"/>
      <c r="V25" s="10"/>
      <c r="W25" s="119">
        <f t="shared" si="2"/>
        <v>0</v>
      </c>
    </row>
    <row r="26" spans="1:23" ht="16.5" customHeight="1">
      <c r="A26" s="58" t="s">
        <v>13</v>
      </c>
      <c r="B26" s="103" t="s">
        <v>10</v>
      </c>
      <c r="C26" s="8"/>
      <c r="D26" s="9"/>
      <c r="E26" s="9"/>
      <c r="F26" s="10"/>
      <c r="G26" s="8"/>
      <c r="H26" s="9"/>
      <c r="I26" s="9"/>
      <c r="J26" s="10"/>
      <c r="K26" s="159">
        <f t="shared" si="1"/>
        <v>0</v>
      </c>
      <c r="L26" s="178"/>
      <c r="M26" s="221">
        <f t="shared" si="3"/>
        <v>0</v>
      </c>
      <c r="N26" s="8"/>
      <c r="O26" s="8"/>
      <c r="P26" s="209"/>
      <c r="Q26" s="10"/>
      <c r="R26" s="10"/>
      <c r="S26" s="10"/>
      <c r="T26" s="10"/>
      <c r="U26" s="10"/>
      <c r="V26" s="10"/>
      <c r="W26" s="119">
        <f t="shared" si="2"/>
        <v>0</v>
      </c>
    </row>
    <row r="27" spans="1:23" s="179" customFormat="1" ht="16.5" customHeight="1">
      <c r="A27" s="218" t="s">
        <v>15</v>
      </c>
      <c r="B27" s="214" t="s">
        <v>12</v>
      </c>
      <c r="C27" s="210"/>
      <c r="D27" s="219"/>
      <c r="E27" s="219"/>
      <c r="F27" s="212"/>
      <c r="G27" s="210"/>
      <c r="H27" s="219"/>
      <c r="I27" s="219"/>
      <c r="J27" s="212"/>
      <c r="K27" s="217">
        <f>SUM((F27-C27),(J27-G27))-SUM((E27-D27),(I27-H27))</f>
        <v>0</v>
      </c>
      <c r="L27" s="161">
        <f>Jahresübersicht!$E$26/(Jahresübersicht!$E$24*24)</f>
        <v>0</v>
      </c>
      <c r="M27" s="221">
        <f t="shared" si="3"/>
        <v>0</v>
      </c>
      <c r="N27" s="210"/>
      <c r="O27" s="210"/>
      <c r="P27" s="211"/>
      <c r="Q27" s="212"/>
      <c r="R27" s="212"/>
      <c r="S27" s="212"/>
      <c r="T27" s="212"/>
      <c r="U27" s="212"/>
      <c r="V27" s="212"/>
      <c r="W27" s="119">
        <f t="shared" si="2"/>
        <v>0</v>
      </c>
    </row>
    <row r="28" spans="1:23" s="179" customFormat="1" ht="16.5" customHeight="1">
      <c r="A28" s="218" t="s">
        <v>17</v>
      </c>
      <c r="B28" s="214" t="s">
        <v>14</v>
      </c>
      <c r="C28" s="210"/>
      <c r="D28" s="219"/>
      <c r="E28" s="219"/>
      <c r="F28" s="212"/>
      <c r="G28" s="210"/>
      <c r="H28" s="219"/>
      <c r="I28" s="219"/>
      <c r="J28" s="212"/>
      <c r="K28" s="217">
        <f>SUM((F28-C28),(J28-G28))-SUM((E28-D28),(I28-H28))</f>
        <v>0</v>
      </c>
      <c r="L28" s="161">
        <f>Jahresübersicht!$E$26/(Jahresübersicht!$E$24*24)</f>
        <v>0</v>
      </c>
      <c r="M28" s="221">
        <f t="shared" si="3"/>
        <v>0</v>
      </c>
      <c r="N28" s="210"/>
      <c r="O28" s="210"/>
      <c r="P28" s="211"/>
      <c r="Q28" s="212"/>
      <c r="R28" s="212"/>
      <c r="S28" s="212"/>
      <c r="T28" s="212"/>
      <c r="U28" s="212"/>
      <c r="V28" s="212"/>
      <c r="W28" s="119">
        <f t="shared" si="2"/>
        <v>0</v>
      </c>
    </row>
    <row r="29" spans="1:23" ht="16.5" customHeight="1">
      <c r="A29" s="218" t="s">
        <v>19</v>
      </c>
      <c r="B29" s="223" t="s">
        <v>16</v>
      </c>
      <c r="C29" s="210"/>
      <c r="D29" s="219"/>
      <c r="E29" s="219"/>
      <c r="F29" s="212"/>
      <c r="G29" s="210"/>
      <c r="H29" s="219"/>
      <c r="I29" s="219"/>
      <c r="J29" s="212"/>
      <c r="K29" s="217">
        <f t="shared" si="1"/>
        <v>0</v>
      </c>
      <c r="L29" s="161">
        <f>Jahresübersicht!$E$26/(Jahresübersicht!$E$24*24)</f>
        <v>0</v>
      </c>
      <c r="M29" s="221">
        <f t="shared" si="3"/>
        <v>0</v>
      </c>
      <c r="N29" s="210"/>
      <c r="O29" s="210"/>
      <c r="P29" s="211"/>
      <c r="Q29" s="212"/>
      <c r="R29" s="212"/>
      <c r="S29" s="212"/>
      <c r="T29" s="212"/>
      <c r="U29" s="212"/>
      <c r="V29" s="212"/>
      <c r="W29" s="119">
        <f t="shared" si="2"/>
        <v>0</v>
      </c>
    </row>
    <row r="30" spans="1:23" ht="16.5" customHeight="1">
      <c r="A30" s="218" t="s">
        <v>20</v>
      </c>
      <c r="B30" s="223" t="s">
        <v>18</v>
      </c>
      <c r="C30" s="210"/>
      <c r="D30" s="219"/>
      <c r="E30" s="219"/>
      <c r="F30" s="212"/>
      <c r="G30" s="210"/>
      <c r="H30" s="219"/>
      <c r="I30" s="219"/>
      <c r="J30" s="212"/>
      <c r="K30" s="217">
        <f t="shared" si="1"/>
        <v>0</v>
      </c>
      <c r="L30" s="161">
        <f>Jahresübersicht!$E$26/(Jahresübersicht!$E$24*24)</f>
        <v>0</v>
      </c>
      <c r="M30" s="221">
        <f t="shared" si="3"/>
        <v>0</v>
      </c>
      <c r="N30" s="210"/>
      <c r="O30" s="210"/>
      <c r="P30" s="211"/>
      <c r="Q30" s="212"/>
      <c r="R30" s="212"/>
      <c r="S30" s="212"/>
      <c r="T30" s="212"/>
      <c r="U30" s="212"/>
      <c r="V30" s="212"/>
      <c r="W30" s="119">
        <f t="shared" si="2"/>
        <v>0</v>
      </c>
    </row>
    <row r="31" spans="1:23" ht="16.5" customHeight="1">
      <c r="A31" s="218" t="s">
        <v>21</v>
      </c>
      <c r="B31" s="223" t="s">
        <v>6</v>
      </c>
      <c r="C31" s="210"/>
      <c r="D31" s="219"/>
      <c r="E31" s="219"/>
      <c r="F31" s="212"/>
      <c r="G31" s="210"/>
      <c r="H31" s="219"/>
      <c r="I31" s="219"/>
      <c r="J31" s="212"/>
      <c r="K31" s="217">
        <f t="shared" si="1"/>
        <v>0</v>
      </c>
      <c r="L31" s="161">
        <f>Jahresübersicht!$E$26/(Jahresübersicht!$E$24*24)</f>
        <v>0</v>
      </c>
      <c r="M31" s="221">
        <f t="shared" si="3"/>
        <v>0</v>
      </c>
      <c r="N31" s="210"/>
      <c r="O31" s="210"/>
      <c r="P31" s="211"/>
      <c r="Q31" s="212"/>
      <c r="R31" s="212"/>
      <c r="S31" s="212"/>
      <c r="T31" s="212"/>
      <c r="U31" s="212"/>
      <c r="V31" s="212"/>
      <c r="W31" s="119">
        <f t="shared" si="2"/>
        <v>0</v>
      </c>
    </row>
    <row r="32" spans="1:23" ht="16.5" customHeight="1">
      <c r="A32" s="58" t="s">
        <v>22</v>
      </c>
      <c r="B32" s="103" t="s">
        <v>8</v>
      </c>
      <c r="C32" s="8"/>
      <c r="D32" s="9"/>
      <c r="E32" s="9"/>
      <c r="F32" s="10"/>
      <c r="G32" s="8"/>
      <c r="H32" s="9"/>
      <c r="I32" s="9"/>
      <c r="J32" s="10"/>
      <c r="K32" s="159">
        <f t="shared" si="1"/>
        <v>0</v>
      </c>
      <c r="M32" s="221">
        <f t="shared" si="3"/>
        <v>0</v>
      </c>
      <c r="N32" s="8"/>
      <c r="O32" s="8"/>
      <c r="P32" s="209"/>
      <c r="Q32" s="10"/>
      <c r="R32" s="10"/>
      <c r="S32" s="10"/>
      <c r="T32" s="10"/>
      <c r="U32" s="10"/>
      <c r="V32" s="10"/>
      <c r="W32" s="119">
        <f t="shared" si="2"/>
        <v>0</v>
      </c>
    </row>
    <row r="33" spans="1:23" ht="16.5" customHeight="1">
      <c r="A33" s="58" t="s">
        <v>23</v>
      </c>
      <c r="B33" s="103" t="s">
        <v>10</v>
      </c>
      <c r="C33" s="8"/>
      <c r="D33" s="9"/>
      <c r="E33" s="9"/>
      <c r="F33" s="10"/>
      <c r="G33" s="8"/>
      <c r="H33" s="9"/>
      <c r="I33" s="9"/>
      <c r="J33" s="10"/>
      <c r="K33" s="159">
        <f t="shared" si="1"/>
        <v>0</v>
      </c>
      <c r="L33" s="178"/>
      <c r="M33" s="221">
        <f t="shared" si="3"/>
        <v>0</v>
      </c>
      <c r="N33" s="8"/>
      <c r="O33" s="8"/>
      <c r="P33" s="209"/>
      <c r="Q33" s="10"/>
      <c r="R33" s="10"/>
      <c r="S33" s="10"/>
      <c r="T33" s="10"/>
      <c r="U33" s="10"/>
      <c r="V33" s="10"/>
      <c r="W33" s="119">
        <f t="shared" si="2"/>
        <v>0</v>
      </c>
    </row>
    <row r="34" spans="1:23" s="179" customFormat="1" ht="16.5" customHeight="1">
      <c r="A34" s="218" t="s">
        <v>24</v>
      </c>
      <c r="B34" s="214" t="s">
        <v>12</v>
      </c>
      <c r="C34" s="210"/>
      <c r="D34" s="219"/>
      <c r="E34" s="219"/>
      <c r="F34" s="212"/>
      <c r="G34" s="210"/>
      <c r="H34" s="219"/>
      <c r="I34" s="219"/>
      <c r="J34" s="212"/>
      <c r="K34" s="217">
        <f t="shared" si="1"/>
        <v>0</v>
      </c>
      <c r="L34" s="161">
        <f>Jahresübersicht!$E$26/(Jahresübersicht!$E$24*24)</f>
        <v>0</v>
      </c>
      <c r="M34" s="221">
        <f t="shared" si="3"/>
        <v>0</v>
      </c>
      <c r="N34" s="210"/>
      <c r="O34" s="210"/>
      <c r="P34" s="211"/>
      <c r="Q34" s="212"/>
      <c r="R34" s="212"/>
      <c r="S34" s="212"/>
      <c r="T34" s="212"/>
      <c r="U34" s="212"/>
      <c r="V34" s="212"/>
      <c r="W34" s="119">
        <f t="shared" si="2"/>
        <v>0</v>
      </c>
    </row>
    <row r="35" spans="1:23" s="179" customFormat="1" ht="16.5" customHeight="1">
      <c r="A35" s="218" t="s">
        <v>25</v>
      </c>
      <c r="B35" s="214" t="s">
        <v>14</v>
      </c>
      <c r="C35" s="210"/>
      <c r="D35" s="219"/>
      <c r="E35" s="219"/>
      <c r="F35" s="212"/>
      <c r="G35" s="210"/>
      <c r="H35" s="219"/>
      <c r="I35" s="219"/>
      <c r="J35" s="212"/>
      <c r="K35" s="217">
        <f t="shared" si="1"/>
        <v>0</v>
      </c>
      <c r="L35" s="161">
        <f>Jahresübersicht!$E$26/(Jahresübersicht!$E$24*24)</f>
        <v>0</v>
      </c>
      <c r="M35" s="221">
        <f t="shared" si="3"/>
        <v>0</v>
      </c>
      <c r="N35" s="210"/>
      <c r="O35" s="210"/>
      <c r="P35" s="211"/>
      <c r="Q35" s="212"/>
      <c r="R35" s="212"/>
      <c r="S35" s="212"/>
      <c r="T35" s="212"/>
      <c r="U35" s="212"/>
      <c r="V35" s="212"/>
      <c r="W35" s="119">
        <f t="shared" si="2"/>
        <v>0</v>
      </c>
    </row>
    <row r="36" spans="1:23" ht="16.5" customHeight="1">
      <c r="A36" s="218" t="s">
        <v>26</v>
      </c>
      <c r="B36" s="223" t="s">
        <v>16</v>
      </c>
      <c r="C36" s="210"/>
      <c r="D36" s="219"/>
      <c r="E36" s="219"/>
      <c r="F36" s="212"/>
      <c r="G36" s="210"/>
      <c r="H36" s="219"/>
      <c r="I36" s="219"/>
      <c r="J36" s="212"/>
      <c r="K36" s="217">
        <f t="shared" si="1"/>
        <v>0</v>
      </c>
      <c r="L36" s="161">
        <f>Jahresübersicht!$E$26/(Jahresübersicht!$E$24*24)</f>
        <v>0</v>
      </c>
      <c r="M36" s="221">
        <f t="shared" si="3"/>
        <v>0</v>
      </c>
      <c r="N36" s="210"/>
      <c r="O36" s="210"/>
      <c r="P36" s="211"/>
      <c r="Q36" s="212"/>
      <c r="R36" s="212"/>
      <c r="S36" s="212"/>
      <c r="T36" s="212"/>
      <c r="U36" s="212"/>
      <c r="V36" s="212"/>
      <c r="W36" s="119">
        <f t="shared" si="2"/>
        <v>0</v>
      </c>
    </row>
    <row r="37" spans="1:23" ht="16.5" customHeight="1">
      <c r="A37" s="218" t="s">
        <v>27</v>
      </c>
      <c r="B37" s="223" t="s">
        <v>18</v>
      </c>
      <c r="C37" s="210"/>
      <c r="D37" s="219"/>
      <c r="E37" s="219"/>
      <c r="F37" s="212"/>
      <c r="G37" s="210"/>
      <c r="H37" s="219"/>
      <c r="I37" s="219"/>
      <c r="J37" s="212"/>
      <c r="K37" s="217">
        <f t="shared" si="1"/>
        <v>0</v>
      </c>
      <c r="L37" s="161">
        <f>Jahresübersicht!$E$26/(Jahresübersicht!$E$24*24)</f>
        <v>0</v>
      </c>
      <c r="M37" s="221">
        <f t="shared" si="3"/>
        <v>0</v>
      </c>
      <c r="N37" s="210"/>
      <c r="O37" s="210"/>
      <c r="P37" s="211"/>
      <c r="Q37" s="212"/>
      <c r="R37" s="212"/>
      <c r="S37" s="212"/>
      <c r="T37" s="212"/>
      <c r="U37" s="212"/>
      <c r="V37" s="212"/>
      <c r="W37" s="119">
        <f t="shared" si="2"/>
        <v>0</v>
      </c>
    </row>
    <row r="38" spans="1:23" ht="16.5" customHeight="1">
      <c r="A38" s="218" t="s">
        <v>28</v>
      </c>
      <c r="B38" s="223" t="s">
        <v>6</v>
      </c>
      <c r="C38" s="210"/>
      <c r="D38" s="219"/>
      <c r="E38" s="219"/>
      <c r="F38" s="212"/>
      <c r="G38" s="210"/>
      <c r="H38" s="219"/>
      <c r="I38" s="219"/>
      <c r="J38" s="212"/>
      <c r="K38" s="217">
        <f t="shared" si="1"/>
        <v>0</v>
      </c>
      <c r="L38" s="161">
        <f>Jahresübersicht!$E$26/(Jahresübersicht!$E$24*24)</f>
        <v>0</v>
      </c>
      <c r="M38" s="221">
        <f t="shared" si="3"/>
        <v>0</v>
      </c>
      <c r="N38" s="210"/>
      <c r="O38" s="210"/>
      <c r="P38" s="211"/>
      <c r="Q38" s="212"/>
      <c r="R38" s="212"/>
      <c r="S38" s="212"/>
      <c r="T38" s="212"/>
      <c r="U38" s="212"/>
      <c r="V38" s="212"/>
      <c r="W38" s="119">
        <f t="shared" si="2"/>
        <v>0</v>
      </c>
    </row>
    <row r="39" spans="1:23" ht="16.5" customHeight="1">
      <c r="A39" s="58" t="s">
        <v>29</v>
      </c>
      <c r="B39" s="103" t="s">
        <v>8</v>
      </c>
      <c r="C39" s="8"/>
      <c r="D39" s="9"/>
      <c r="E39" s="9"/>
      <c r="F39" s="10"/>
      <c r="G39" s="8"/>
      <c r="H39" s="9"/>
      <c r="I39" s="9"/>
      <c r="J39" s="10"/>
      <c r="K39" s="159">
        <f t="shared" si="1"/>
        <v>0</v>
      </c>
      <c r="M39" s="221">
        <f t="shared" si="3"/>
        <v>0</v>
      </c>
      <c r="N39" s="8"/>
      <c r="O39" s="8"/>
      <c r="P39" s="209"/>
      <c r="Q39" s="10"/>
      <c r="R39" s="10"/>
      <c r="S39" s="10"/>
      <c r="T39" s="10"/>
      <c r="U39" s="10"/>
      <c r="V39" s="10"/>
      <c r="W39" s="119">
        <f t="shared" si="2"/>
        <v>0</v>
      </c>
    </row>
    <row r="40" spans="1:23" ht="16.5" customHeight="1">
      <c r="A40" s="58" t="s">
        <v>30</v>
      </c>
      <c r="B40" s="103" t="s">
        <v>10</v>
      </c>
      <c r="C40" s="8"/>
      <c r="D40" s="9"/>
      <c r="E40" s="9"/>
      <c r="F40" s="10"/>
      <c r="G40" s="8"/>
      <c r="H40" s="9"/>
      <c r="I40" s="9"/>
      <c r="J40" s="10"/>
      <c r="K40" s="159">
        <f t="shared" si="1"/>
        <v>0</v>
      </c>
      <c r="L40" s="178"/>
      <c r="M40" s="221">
        <f t="shared" si="3"/>
        <v>0</v>
      </c>
      <c r="N40" s="8"/>
      <c r="O40" s="8"/>
      <c r="P40" s="209"/>
      <c r="Q40" s="10"/>
      <c r="R40" s="10"/>
      <c r="S40" s="10"/>
      <c r="T40" s="10"/>
      <c r="U40" s="10"/>
      <c r="V40" s="10"/>
      <c r="W40" s="119">
        <f t="shared" si="2"/>
        <v>0</v>
      </c>
    </row>
    <row r="41" spans="1:23" s="179" customFormat="1" ht="16.5" customHeight="1">
      <c r="A41" s="218" t="s">
        <v>31</v>
      </c>
      <c r="B41" s="214" t="s">
        <v>12</v>
      </c>
      <c r="C41" s="210"/>
      <c r="D41" s="219"/>
      <c r="E41" s="219"/>
      <c r="F41" s="212"/>
      <c r="G41" s="210"/>
      <c r="H41" s="219"/>
      <c r="I41" s="219"/>
      <c r="J41" s="212"/>
      <c r="K41" s="217">
        <f t="shared" si="1"/>
        <v>0</v>
      </c>
      <c r="L41" s="161">
        <f>Jahresübersicht!$E$26/(Jahresübersicht!$E$24*24)</f>
        <v>0</v>
      </c>
      <c r="M41" s="221">
        <f t="shared" si="3"/>
        <v>0</v>
      </c>
      <c r="N41" s="210"/>
      <c r="O41" s="210"/>
      <c r="P41" s="211"/>
      <c r="Q41" s="212"/>
      <c r="R41" s="212"/>
      <c r="S41" s="212"/>
      <c r="T41" s="212"/>
      <c r="U41" s="212"/>
      <c r="V41" s="212"/>
      <c r="W41" s="119">
        <f t="shared" si="2"/>
        <v>0</v>
      </c>
    </row>
    <row r="42" spans="1:23" s="179" customFormat="1" ht="16.5" customHeight="1">
      <c r="A42" s="218" t="s">
        <v>32</v>
      </c>
      <c r="B42" s="214" t="s">
        <v>14</v>
      </c>
      <c r="C42" s="210"/>
      <c r="D42" s="219"/>
      <c r="E42" s="219"/>
      <c r="F42" s="212"/>
      <c r="G42" s="210"/>
      <c r="H42" s="219"/>
      <c r="I42" s="219"/>
      <c r="J42" s="212"/>
      <c r="K42" s="217">
        <f t="shared" si="1"/>
        <v>0</v>
      </c>
      <c r="L42" s="161">
        <f>Jahresübersicht!$E$26/(Jahresübersicht!$E$24*24)</f>
        <v>0</v>
      </c>
      <c r="M42" s="221">
        <f t="shared" si="3"/>
        <v>0</v>
      </c>
      <c r="N42" s="210"/>
      <c r="O42" s="210"/>
      <c r="P42" s="211"/>
      <c r="Q42" s="212"/>
      <c r="R42" s="212"/>
      <c r="S42" s="212"/>
      <c r="T42" s="212"/>
      <c r="U42" s="212"/>
      <c r="V42" s="212"/>
      <c r="W42" s="119">
        <f t="shared" si="2"/>
        <v>0</v>
      </c>
    </row>
    <row r="43" spans="1:23" ht="16.5" customHeight="1">
      <c r="A43" s="218" t="s">
        <v>33</v>
      </c>
      <c r="B43" s="223" t="s">
        <v>16</v>
      </c>
      <c r="C43" s="210"/>
      <c r="D43" s="219"/>
      <c r="E43" s="219"/>
      <c r="F43" s="212"/>
      <c r="G43" s="210"/>
      <c r="H43" s="219"/>
      <c r="I43" s="219"/>
      <c r="J43" s="212"/>
      <c r="K43" s="217">
        <f t="shared" si="1"/>
        <v>0</v>
      </c>
      <c r="L43" s="161">
        <f>Jahresübersicht!$E$26/(Jahresübersicht!$E$24*24)</f>
        <v>0</v>
      </c>
      <c r="M43" s="221">
        <f t="shared" si="3"/>
        <v>0</v>
      </c>
      <c r="N43" s="210"/>
      <c r="O43" s="210"/>
      <c r="P43" s="211"/>
      <c r="Q43" s="212"/>
      <c r="R43" s="212"/>
      <c r="S43" s="212"/>
      <c r="T43" s="212"/>
      <c r="U43" s="212"/>
      <c r="V43" s="212"/>
      <c r="W43" s="119">
        <f t="shared" si="2"/>
        <v>0</v>
      </c>
    </row>
    <row r="44" spans="1:23" ht="16.5" customHeight="1">
      <c r="A44" s="218" t="s">
        <v>34</v>
      </c>
      <c r="B44" s="223" t="s">
        <v>18</v>
      </c>
      <c r="C44" s="210"/>
      <c r="D44" s="219"/>
      <c r="E44" s="219"/>
      <c r="F44" s="212"/>
      <c r="G44" s="210"/>
      <c r="H44" s="219"/>
      <c r="I44" s="219"/>
      <c r="J44" s="212"/>
      <c r="K44" s="217">
        <f t="shared" si="1"/>
        <v>0</v>
      </c>
      <c r="L44" s="161">
        <f>Jahresübersicht!$E$26/(Jahresübersicht!$E$24*24)</f>
        <v>0</v>
      </c>
      <c r="M44" s="221">
        <f t="shared" si="3"/>
        <v>0</v>
      </c>
      <c r="N44" s="210"/>
      <c r="O44" s="210"/>
      <c r="P44" s="211"/>
      <c r="Q44" s="212"/>
      <c r="R44" s="212"/>
      <c r="S44" s="212"/>
      <c r="T44" s="212"/>
      <c r="U44" s="212"/>
      <c r="V44" s="212"/>
      <c r="W44" s="119">
        <f t="shared" si="2"/>
        <v>0</v>
      </c>
    </row>
    <row r="45" spans="1:23" ht="16.5" customHeight="1">
      <c r="A45" s="218" t="s">
        <v>35</v>
      </c>
      <c r="B45" s="223" t="s">
        <v>6</v>
      </c>
      <c r="C45" s="210"/>
      <c r="D45" s="219"/>
      <c r="E45" s="219"/>
      <c r="F45" s="212"/>
      <c r="G45" s="210"/>
      <c r="H45" s="219"/>
      <c r="I45" s="219"/>
      <c r="J45" s="212"/>
      <c r="K45" s="217">
        <f t="shared" si="1"/>
        <v>0</v>
      </c>
      <c r="L45" s="161">
        <f>Jahresübersicht!$E$26/(Jahresübersicht!$E$24*24)</f>
        <v>0</v>
      </c>
      <c r="M45" s="221">
        <f t="shared" si="3"/>
        <v>0</v>
      </c>
      <c r="N45" s="210"/>
      <c r="O45" s="210"/>
      <c r="P45" s="211"/>
      <c r="Q45" s="212"/>
      <c r="R45" s="212"/>
      <c r="S45" s="212"/>
      <c r="T45" s="212"/>
      <c r="U45" s="212"/>
      <c r="V45" s="212"/>
      <c r="W45" s="119">
        <f t="shared" si="2"/>
        <v>0</v>
      </c>
    </row>
    <row r="46" spans="1:23" ht="16.5" customHeight="1">
      <c r="A46" s="58" t="s">
        <v>36</v>
      </c>
      <c r="B46" s="103" t="s">
        <v>8</v>
      </c>
      <c r="C46" s="8"/>
      <c r="D46" s="9"/>
      <c r="E46" s="9"/>
      <c r="F46" s="10"/>
      <c r="G46" s="8"/>
      <c r="H46" s="9"/>
      <c r="I46" s="9"/>
      <c r="J46" s="10"/>
      <c r="K46" s="159">
        <f t="shared" si="1"/>
        <v>0</v>
      </c>
      <c r="M46" s="221">
        <f t="shared" si="3"/>
        <v>0</v>
      </c>
      <c r="N46" s="8"/>
      <c r="O46" s="8"/>
      <c r="P46" s="209"/>
      <c r="Q46" s="10"/>
      <c r="R46" s="10"/>
      <c r="S46" s="10"/>
      <c r="T46" s="10"/>
      <c r="U46" s="10"/>
      <c r="V46" s="10"/>
      <c r="W46" s="119">
        <f t="shared" si="2"/>
        <v>0</v>
      </c>
    </row>
    <row r="47" spans="1:23" ht="16.5" customHeight="1">
      <c r="A47" s="58" t="s">
        <v>37</v>
      </c>
      <c r="B47" s="103" t="s">
        <v>10</v>
      </c>
      <c r="C47" s="8"/>
      <c r="D47" s="9"/>
      <c r="E47" s="9"/>
      <c r="F47" s="10"/>
      <c r="G47" s="8"/>
      <c r="H47" s="9"/>
      <c r="I47" s="9"/>
      <c r="J47" s="10"/>
      <c r="K47" s="159">
        <f t="shared" si="1"/>
        <v>0</v>
      </c>
      <c r="L47" s="178"/>
      <c r="M47" s="221">
        <f t="shared" si="3"/>
        <v>0</v>
      </c>
      <c r="N47" s="8"/>
      <c r="O47" s="8"/>
      <c r="P47" s="209"/>
      <c r="Q47" s="10"/>
      <c r="R47" s="10"/>
      <c r="S47" s="10"/>
      <c r="T47" s="10"/>
      <c r="U47" s="10"/>
      <c r="V47" s="10"/>
      <c r="W47" s="119">
        <f t="shared" si="2"/>
        <v>0</v>
      </c>
    </row>
    <row r="48" spans="1:23" s="179" customFormat="1" ht="16.5" customHeight="1">
      <c r="A48" s="218" t="s">
        <v>38</v>
      </c>
      <c r="B48" s="214" t="s">
        <v>12</v>
      </c>
      <c r="C48" s="210"/>
      <c r="D48" s="219"/>
      <c r="E48" s="219"/>
      <c r="F48" s="212"/>
      <c r="G48" s="210"/>
      <c r="H48" s="219"/>
      <c r="I48" s="219"/>
      <c r="J48" s="212"/>
      <c r="K48" s="217">
        <f t="shared" si="1"/>
        <v>0</v>
      </c>
      <c r="L48" s="161">
        <f>Jahresübersicht!$E$26/(Jahresübersicht!$E$24*24)</f>
        <v>0</v>
      </c>
      <c r="M48" s="221">
        <f t="shared" si="3"/>
        <v>0</v>
      </c>
      <c r="N48" s="210"/>
      <c r="O48" s="210"/>
      <c r="P48" s="211"/>
      <c r="Q48" s="212"/>
      <c r="R48" s="212"/>
      <c r="S48" s="212"/>
      <c r="T48" s="212"/>
      <c r="U48" s="212"/>
      <c r="V48" s="212"/>
      <c r="W48" s="119">
        <f t="shared" si="2"/>
        <v>0</v>
      </c>
    </row>
    <row r="49" spans="1:23" s="179" customFormat="1" ht="16.5" customHeight="1">
      <c r="A49" s="218" t="s">
        <v>39</v>
      </c>
      <c r="B49" s="214" t="s">
        <v>14</v>
      </c>
      <c r="C49" s="210"/>
      <c r="D49" s="219"/>
      <c r="E49" s="219"/>
      <c r="F49" s="212"/>
      <c r="G49" s="210"/>
      <c r="H49" s="219"/>
      <c r="I49" s="219"/>
      <c r="J49" s="212"/>
      <c r="K49" s="217">
        <f t="shared" si="1"/>
        <v>0</v>
      </c>
      <c r="L49" s="161">
        <f>Jahresübersicht!$E$26/(Jahresübersicht!$E$24*24)</f>
        <v>0</v>
      </c>
      <c r="M49" s="221">
        <f t="shared" si="3"/>
        <v>0</v>
      </c>
      <c r="N49" s="210"/>
      <c r="O49" s="210"/>
      <c r="P49" s="211"/>
      <c r="Q49" s="212"/>
      <c r="R49" s="212"/>
      <c r="S49" s="212"/>
      <c r="T49" s="212"/>
      <c r="U49" s="212"/>
      <c r="V49" s="212"/>
      <c r="W49" s="119">
        <f t="shared" si="2"/>
        <v>0</v>
      </c>
    </row>
    <row r="50" spans="1:23" ht="16.5" customHeight="1">
      <c r="A50" s="218" t="s">
        <v>40</v>
      </c>
      <c r="B50" s="223" t="s">
        <v>16</v>
      </c>
      <c r="C50" s="210"/>
      <c r="D50" s="219"/>
      <c r="E50" s="219"/>
      <c r="F50" s="212"/>
      <c r="G50" s="210"/>
      <c r="H50" s="219"/>
      <c r="I50" s="219"/>
      <c r="J50" s="212"/>
      <c r="K50" s="217">
        <f t="shared" si="1"/>
        <v>0</v>
      </c>
      <c r="L50" s="161">
        <f>Jahresübersicht!$E$26/(Jahresübersicht!$E$24*24)</f>
        <v>0</v>
      </c>
      <c r="M50" s="221">
        <f t="shared" si="3"/>
        <v>0</v>
      </c>
      <c r="N50" s="210"/>
      <c r="O50" s="210"/>
      <c r="P50" s="211"/>
      <c r="Q50" s="212"/>
      <c r="R50" s="212"/>
      <c r="S50" s="212"/>
      <c r="T50" s="212"/>
      <c r="U50" s="212"/>
      <c r="V50" s="212"/>
      <c r="W50" s="119">
        <f t="shared" si="2"/>
        <v>0</v>
      </c>
    </row>
    <row r="51" spans="1:23" ht="16.5" customHeight="1">
      <c r="A51" s="218" t="s">
        <v>41</v>
      </c>
      <c r="B51" s="223" t="s">
        <v>18</v>
      </c>
      <c r="C51" s="210"/>
      <c r="D51" s="219"/>
      <c r="E51" s="219"/>
      <c r="F51" s="212"/>
      <c r="G51" s="210"/>
      <c r="H51" s="219"/>
      <c r="I51" s="219"/>
      <c r="J51" s="212"/>
      <c r="K51" s="217">
        <f t="shared" si="1"/>
        <v>0</v>
      </c>
      <c r="L51" s="161">
        <f>Jahresübersicht!$E$26/(Jahresübersicht!$E$24*24)</f>
        <v>0</v>
      </c>
      <c r="M51" s="221">
        <f t="shared" si="3"/>
        <v>0</v>
      </c>
      <c r="N51" s="210"/>
      <c r="O51" s="210"/>
      <c r="P51" s="211"/>
      <c r="Q51" s="212"/>
      <c r="R51" s="212"/>
      <c r="S51" s="212"/>
      <c r="T51" s="212"/>
      <c r="U51" s="212"/>
      <c r="V51" s="212"/>
      <c r="W51" s="119">
        <f t="shared" si="2"/>
        <v>0</v>
      </c>
    </row>
    <row r="52" spans="1:23" ht="16.5" customHeight="1" thickBot="1">
      <c r="A52" s="218" t="s">
        <v>49</v>
      </c>
      <c r="B52" s="223" t="s">
        <v>6</v>
      </c>
      <c r="C52" s="210"/>
      <c r="D52" s="219"/>
      <c r="E52" s="219"/>
      <c r="F52" s="212"/>
      <c r="G52" s="210"/>
      <c r="H52" s="219"/>
      <c r="I52" s="219"/>
      <c r="J52" s="212"/>
      <c r="K52" s="217">
        <f t="shared" si="1"/>
        <v>0</v>
      </c>
      <c r="L52" s="161">
        <f>Jahresübersicht!$E$26/(Jahresübersicht!$E$24*24)</f>
        <v>0</v>
      </c>
      <c r="M52" s="221">
        <f t="shared" si="3"/>
        <v>0</v>
      </c>
      <c r="N52" s="210"/>
      <c r="O52" s="210"/>
      <c r="P52" s="211"/>
      <c r="Q52" s="212"/>
      <c r="R52" s="212"/>
      <c r="S52" s="212"/>
      <c r="T52" s="212"/>
      <c r="U52" s="212"/>
      <c r="V52" s="212"/>
      <c r="W52" s="119">
        <f t="shared" si="2"/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 aca="true" t="shared" si="4" ref="K53:V53">SUM(K22:K52)</f>
        <v>0</v>
      </c>
      <c r="L53" s="163">
        <f>SUM(L22:L52)</f>
        <v>0</v>
      </c>
      <c r="M53" s="165"/>
      <c r="N53" s="140">
        <f>SUM(N22:N52)</f>
        <v>0</v>
      </c>
      <c r="O53" s="136">
        <f t="shared" si="4"/>
        <v>0</v>
      </c>
      <c r="P53" s="132">
        <f t="shared" si="4"/>
        <v>0</v>
      </c>
      <c r="Q53" s="132">
        <f t="shared" si="4"/>
        <v>0</v>
      </c>
      <c r="R53" s="132">
        <f t="shared" si="4"/>
        <v>0</v>
      </c>
      <c r="S53" s="132">
        <f t="shared" si="4"/>
        <v>0</v>
      </c>
      <c r="T53" s="132">
        <f t="shared" si="4"/>
        <v>0</v>
      </c>
      <c r="U53" s="132">
        <f t="shared" si="4"/>
        <v>0</v>
      </c>
      <c r="V53" s="132">
        <f t="shared" si="4"/>
        <v>0</v>
      </c>
    </row>
    <row r="54" spans="1:22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 aca="true" t="shared" si="5" ref="K54:V54">SUM(K22:K52)*24</f>
        <v>0</v>
      </c>
      <c r="L54" s="164">
        <f>SUM(L22:L52)*24</f>
        <v>0</v>
      </c>
      <c r="M54" s="151"/>
      <c r="N54" s="141">
        <f t="shared" si="5"/>
        <v>0</v>
      </c>
      <c r="O54" s="137">
        <f t="shared" si="5"/>
        <v>0</v>
      </c>
      <c r="P54" s="133">
        <f t="shared" si="5"/>
        <v>0</v>
      </c>
      <c r="Q54" s="133">
        <f t="shared" si="5"/>
        <v>0</v>
      </c>
      <c r="R54" s="133">
        <f>SUM(R22:R52)*24</f>
        <v>0</v>
      </c>
      <c r="S54" s="133">
        <f t="shared" si="5"/>
        <v>0</v>
      </c>
      <c r="T54" s="133">
        <f t="shared" si="5"/>
        <v>0</v>
      </c>
      <c r="U54" s="133">
        <f t="shared" si="5"/>
        <v>0</v>
      </c>
      <c r="V54" s="133">
        <f t="shared" si="5"/>
        <v>0</v>
      </c>
    </row>
    <row r="55" ht="15" thickTop="1"/>
    <row r="57" spans="1:16" ht="22.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0">
    <mergeCell ref="A1:B1"/>
    <mergeCell ref="A3:B3"/>
    <mergeCell ref="A20:B20"/>
    <mergeCell ref="A14:B14"/>
    <mergeCell ref="C1:D1"/>
    <mergeCell ref="G1:H1"/>
    <mergeCell ref="G3:H3"/>
    <mergeCell ref="M20:M21"/>
    <mergeCell ref="K19:M19"/>
    <mergeCell ref="K20:K21"/>
    <mergeCell ref="L20:L21"/>
    <mergeCell ref="V20:V21"/>
    <mergeCell ref="N19:V19"/>
    <mergeCell ref="T20:T21"/>
    <mergeCell ref="P20:P21"/>
    <mergeCell ref="O20:O21"/>
    <mergeCell ref="U20:U21"/>
    <mergeCell ref="Q20:Q21"/>
    <mergeCell ref="R20:R21"/>
    <mergeCell ref="S20:S21"/>
  </mergeCells>
  <conditionalFormatting sqref="M22">
    <cfRule type="cellIs" priority="1" dxfId="0" operator="equal" stopIfTrue="1">
      <formula>-$L$22</formula>
    </cfRule>
  </conditionalFormatting>
  <conditionalFormatting sqref="M23:M52">
    <cfRule type="cellIs" priority="2" dxfId="0" operator="between" stopIfTrue="1">
      <formula>M22-L23</formula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4" right="0.38" top="0.79" bottom="0.3937007874015748" header="0.29" footer="0.15748031496062992"/>
  <pageSetup fitToHeight="1" fitToWidth="1" horizontalDpi="600" verticalDpi="600" orientation="landscape" paperSize="9" scale="56" r:id="rId1"/>
  <headerFooter alignWithMargins="0">
    <oddHeader>&amp;C&amp;"Arial,Fett Kursiv"&amp;16Zeiterfassung - 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Jahresübersicht!F8</f>
        <v>0</v>
      </c>
    </row>
    <row r="7" spans="2:3" ht="15">
      <c r="B7" s="17" t="s">
        <v>43</v>
      </c>
      <c r="C7" s="105">
        <f>Jahresübersicht!F9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Jahresübersicht!F13</f>
        <v>0</v>
      </c>
      <c r="K9" s="35" t="s">
        <v>69</v>
      </c>
      <c r="L9" s="12">
        <f>SUM(O22:O52)*24</f>
        <v>0</v>
      </c>
      <c r="M9" s="12">
        <f>Maerz2006!N9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Jahresübersicht!F25*C6/100</f>
        <v>0</v>
      </c>
      <c r="D10" s="34"/>
      <c r="F10" s="35" t="s">
        <v>113</v>
      </c>
      <c r="G10" s="31">
        <f>Maerz2006!G14</f>
        <v>0</v>
      </c>
      <c r="K10" s="35" t="s">
        <v>55</v>
      </c>
      <c r="L10" s="12">
        <f>SUM(P22:P52)*24</f>
        <v>0</v>
      </c>
      <c r="M10" s="12">
        <f>Maerz2006!N10</f>
        <v>0</v>
      </c>
      <c r="N10" s="36">
        <f t="shared" si="0"/>
        <v>0</v>
      </c>
    </row>
    <row r="11" spans="2:15" ht="15">
      <c r="B11" s="17" t="s">
        <v>65</v>
      </c>
      <c r="C11" s="31">
        <f>(SUM(K22:K51)*24)+G15+L17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Maerz2006!N11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Maerz2006!N12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Maerz2006!C14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Maerz2006!N13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Maerz2006!N14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Maerz2006!N15</f>
        <v>0</v>
      </c>
      <c r="N15" s="36">
        <f t="shared" si="0"/>
        <v>0</v>
      </c>
    </row>
    <row r="16" spans="2:14" ht="15">
      <c r="B16" s="17"/>
      <c r="D16" s="34"/>
      <c r="K16" s="35" t="str">
        <f>Januar2006!J16</f>
        <v>sonstige Absenzen</v>
      </c>
      <c r="L16" s="12">
        <f>SUM(V22:V52)*24</f>
        <v>0</v>
      </c>
      <c r="M16" s="12">
        <f>Maerz2006!N16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66" t="s">
        <v>137</v>
      </c>
      <c r="O19" s="267"/>
      <c r="P19" s="267"/>
      <c r="Q19" s="267"/>
      <c r="R19" s="267"/>
      <c r="S19" s="267"/>
      <c r="T19" s="267"/>
      <c r="U19" s="267"/>
      <c r="V19" s="268"/>
    </row>
    <row r="20" spans="1:22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K16</f>
        <v>sonstige Absenzen</v>
      </c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ht="16.5" customHeight="1">
      <c r="A22" s="60" t="s">
        <v>5</v>
      </c>
      <c r="B22" s="59" t="s">
        <v>8</v>
      </c>
      <c r="C22" s="8"/>
      <c r="D22" s="9"/>
      <c r="E22" s="9"/>
      <c r="F22" s="10"/>
      <c r="G22" s="8"/>
      <c r="H22" s="9"/>
      <c r="I22" s="9"/>
      <c r="J22" s="10"/>
      <c r="K22" s="11">
        <f aca="true" t="shared" si="1" ref="K22:K51">SUM((F22-C22),(J22-G22))-SUM((E22-D22),(I22-H22))</f>
        <v>0</v>
      </c>
      <c r="M22" s="225">
        <f>IF(ISERROR(Maerz2006!M52),K22-L22+SUM(N22:V22),Maerz2006!M52+K22-L22+SUM(N22:V22))</f>
        <v>0</v>
      </c>
      <c r="N22" s="8"/>
      <c r="O22" s="8"/>
      <c r="P22" s="209"/>
      <c r="Q22" s="10"/>
      <c r="R22" s="10"/>
      <c r="S22" s="10"/>
      <c r="T22" s="10"/>
      <c r="U22" s="10"/>
      <c r="V22" s="10"/>
      <c r="W22" s="119">
        <f aca="true" t="shared" si="2" ref="W22:W49">IF(F22="",D22,F22)</f>
        <v>0</v>
      </c>
    </row>
    <row r="23" spans="1:23" ht="16.5" customHeight="1">
      <c r="A23" s="60" t="s">
        <v>7</v>
      </c>
      <c r="B23" s="59" t="s">
        <v>10</v>
      </c>
      <c r="C23" s="8"/>
      <c r="D23" s="9"/>
      <c r="E23" s="9"/>
      <c r="F23" s="10"/>
      <c r="G23" s="8"/>
      <c r="H23" s="9"/>
      <c r="I23" s="9"/>
      <c r="J23" s="10"/>
      <c r="K23" s="11">
        <f t="shared" si="1"/>
        <v>0</v>
      </c>
      <c r="L23" s="226"/>
      <c r="M23" s="225">
        <f aca="true" t="shared" si="3" ref="M23:M30">M22+K23-L23+SUM(N23:V23)</f>
        <v>0</v>
      </c>
      <c r="N23" s="8"/>
      <c r="O23" s="8"/>
      <c r="P23" s="209"/>
      <c r="Q23" s="10"/>
      <c r="R23" s="10"/>
      <c r="S23" s="10"/>
      <c r="T23" s="10"/>
      <c r="U23" s="10"/>
      <c r="V23" s="10"/>
      <c r="W23" s="119">
        <f t="shared" si="2"/>
        <v>0</v>
      </c>
    </row>
    <row r="24" spans="1:23" s="179" customFormat="1" ht="16.5" customHeight="1">
      <c r="A24" s="213" t="s">
        <v>9</v>
      </c>
      <c r="B24" s="214" t="s">
        <v>12</v>
      </c>
      <c r="C24" s="210"/>
      <c r="D24" s="219"/>
      <c r="E24" s="219"/>
      <c r="F24" s="212"/>
      <c r="G24" s="210"/>
      <c r="H24" s="219"/>
      <c r="I24" s="219"/>
      <c r="J24" s="212"/>
      <c r="K24" s="222">
        <f>SUM((F24-C24),(J24-G24))-SUM((E24-D24),(I24-H24))</f>
        <v>0</v>
      </c>
      <c r="L24" s="161">
        <f>Jahresübersicht!$F$26/(Jahresübersicht!$F$24*24)</f>
        <v>0</v>
      </c>
      <c r="M24" s="225">
        <f t="shared" si="3"/>
        <v>0</v>
      </c>
      <c r="N24" s="210"/>
      <c r="O24" s="210"/>
      <c r="P24" s="211"/>
      <c r="Q24" s="212"/>
      <c r="R24" s="212"/>
      <c r="S24" s="212"/>
      <c r="T24" s="212"/>
      <c r="U24" s="212"/>
      <c r="V24" s="212"/>
      <c r="W24" s="119">
        <f t="shared" si="2"/>
        <v>0</v>
      </c>
    </row>
    <row r="25" spans="1:23" s="179" customFormat="1" ht="16.5" customHeight="1">
      <c r="A25" s="213" t="s">
        <v>11</v>
      </c>
      <c r="B25" s="214" t="s">
        <v>14</v>
      </c>
      <c r="C25" s="210"/>
      <c r="D25" s="219"/>
      <c r="E25" s="219"/>
      <c r="F25" s="212"/>
      <c r="G25" s="210"/>
      <c r="H25" s="219"/>
      <c r="I25" s="219"/>
      <c r="J25" s="212"/>
      <c r="K25" s="222">
        <f>SUM((F25-C25),(J25-G25))-SUM((E25-D25),(I25-H25))</f>
        <v>0</v>
      </c>
      <c r="L25" s="161">
        <f>Jahresübersicht!$F$26/(Jahresübersicht!$F$24*24)</f>
        <v>0</v>
      </c>
      <c r="M25" s="225">
        <f t="shared" si="3"/>
        <v>0</v>
      </c>
      <c r="N25" s="210"/>
      <c r="O25" s="210"/>
      <c r="P25" s="211"/>
      <c r="Q25" s="212"/>
      <c r="R25" s="212"/>
      <c r="S25" s="212"/>
      <c r="T25" s="212"/>
      <c r="U25" s="212"/>
      <c r="V25" s="212"/>
      <c r="W25" s="119">
        <f t="shared" si="2"/>
        <v>0</v>
      </c>
    </row>
    <row r="26" spans="1:23" ht="16.5" customHeight="1">
      <c r="A26" s="213" t="s">
        <v>13</v>
      </c>
      <c r="B26" s="214" t="s">
        <v>16</v>
      </c>
      <c r="C26" s="210"/>
      <c r="D26" s="219"/>
      <c r="E26" s="219"/>
      <c r="F26" s="212"/>
      <c r="G26" s="210"/>
      <c r="H26" s="219"/>
      <c r="I26" s="219"/>
      <c r="J26" s="212"/>
      <c r="K26" s="222">
        <f t="shared" si="1"/>
        <v>0</v>
      </c>
      <c r="L26" s="161">
        <f>Jahresübersicht!$F$26/(Jahresübersicht!$F$24*24)</f>
        <v>0</v>
      </c>
      <c r="M26" s="225">
        <f t="shared" si="3"/>
        <v>0</v>
      </c>
      <c r="N26" s="210"/>
      <c r="O26" s="210"/>
      <c r="P26" s="211"/>
      <c r="Q26" s="212"/>
      <c r="R26" s="212"/>
      <c r="S26" s="212"/>
      <c r="T26" s="212"/>
      <c r="U26" s="212"/>
      <c r="V26" s="212"/>
      <c r="W26" s="119">
        <f t="shared" si="2"/>
        <v>0</v>
      </c>
    </row>
    <row r="27" spans="1:23" ht="16.5" customHeight="1">
      <c r="A27" s="213" t="s">
        <v>15</v>
      </c>
      <c r="B27" s="214" t="s">
        <v>18</v>
      </c>
      <c r="C27" s="210"/>
      <c r="D27" s="219"/>
      <c r="E27" s="219"/>
      <c r="F27" s="212"/>
      <c r="G27" s="210"/>
      <c r="H27" s="219"/>
      <c r="I27" s="219"/>
      <c r="J27" s="212"/>
      <c r="K27" s="222">
        <f t="shared" si="1"/>
        <v>0</v>
      </c>
      <c r="L27" s="161">
        <f>Jahresübersicht!$F$26/(Jahresübersicht!$F$24*24)</f>
        <v>0</v>
      </c>
      <c r="M27" s="225">
        <f t="shared" si="3"/>
        <v>0</v>
      </c>
      <c r="N27" s="210"/>
      <c r="O27" s="210"/>
      <c r="P27" s="211"/>
      <c r="Q27" s="212"/>
      <c r="R27" s="212"/>
      <c r="S27" s="212"/>
      <c r="T27" s="212"/>
      <c r="U27" s="212"/>
      <c r="V27" s="212"/>
      <c r="W27" s="119">
        <f t="shared" si="2"/>
        <v>0</v>
      </c>
    </row>
    <row r="28" spans="1:23" ht="16.5" customHeight="1">
      <c r="A28" s="213" t="s">
        <v>17</v>
      </c>
      <c r="B28" s="214" t="s">
        <v>6</v>
      </c>
      <c r="C28" s="210"/>
      <c r="D28" s="219"/>
      <c r="E28" s="219"/>
      <c r="F28" s="212"/>
      <c r="G28" s="210"/>
      <c r="H28" s="219"/>
      <c r="I28" s="219"/>
      <c r="J28" s="212"/>
      <c r="K28" s="222">
        <f t="shared" si="1"/>
        <v>0</v>
      </c>
      <c r="L28" s="161">
        <f>Jahresübersicht!$F$26/(Jahresübersicht!$F$24*24)</f>
        <v>0</v>
      </c>
      <c r="M28" s="225">
        <f t="shared" si="3"/>
        <v>0</v>
      </c>
      <c r="N28" s="210"/>
      <c r="O28" s="210"/>
      <c r="P28" s="211"/>
      <c r="Q28" s="212"/>
      <c r="R28" s="212"/>
      <c r="S28" s="212"/>
      <c r="T28" s="212"/>
      <c r="U28" s="212"/>
      <c r="V28" s="212"/>
      <c r="W28" s="119">
        <f t="shared" si="2"/>
        <v>0</v>
      </c>
    </row>
    <row r="29" spans="1:23" ht="16.5" customHeight="1">
      <c r="A29" s="60" t="s">
        <v>19</v>
      </c>
      <c r="B29" s="59" t="s">
        <v>8</v>
      </c>
      <c r="C29" s="8"/>
      <c r="D29" s="9"/>
      <c r="E29" s="9"/>
      <c r="F29" s="10"/>
      <c r="G29" s="8"/>
      <c r="H29" s="9"/>
      <c r="I29" s="9"/>
      <c r="J29" s="10"/>
      <c r="K29" s="11">
        <f t="shared" si="1"/>
        <v>0</v>
      </c>
      <c r="M29" s="225">
        <f t="shared" si="3"/>
        <v>0</v>
      </c>
      <c r="N29" s="8"/>
      <c r="O29" s="8"/>
      <c r="P29" s="209"/>
      <c r="Q29" s="10"/>
      <c r="R29" s="10"/>
      <c r="S29" s="10"/>
      <c r="T29" s="10"/>
      <c r="U29" s="10"/>
      <c r="V29" s="10"/>
      <c r="W29" s="119">
        <f t="shared" si="2"/>
        <v>0</v>
      </c>
    </row>
    <row r="30" spans="1:23" s="179" customFormat="1" ht="16.5" customHeight="1">
      <c r="A30" s="60" t="s">
        <v>20</v>
      </c>
      <c r="B30" s="59" t="s">
        <v>10</v>
      </c>
      <c r="C30" s="8"/>
      <c r="D30" s="9"/>
      <c r="E30" s="9"/>
      <c r="F30" s="10"/>
      <c r="G30" s="8"/>
      <c r="H30" s="9"/>
      <c r="I30" s="9"/>
      <c r="J30" s="10"/>
      <c r="K30" s="11">
        <f t="shared" si="1"/>
        <v>0</v>
      </c>
      <c r="L30" s="226"/>
      <c r="M30" s="225">
        <f t="shared" si="3"/>
        <v>0</v>
      </c>
      <c r="N30" s="8"/>
      <c r="O30" s="8"/>
      <c r="P30" s="209"/>
      <c r="Q30" s="10"/>
      <c r="R30" s="10"/>
      <c r="S30" s="10"/>
      <c r="T30" s="10"/>
      <c r="U30" s="10"/>
      <c r="V30" s="10"/>
      <c r="W30" s="119">
        <f t="shared" si="2"/>
        <v>0</v>
      </c>
    </row>
    <row r="31" spans="1:23" s="179" customFormat="1" ht="16.5" customHeight="1">
      <c r="A31" s="213" t="s">
        <v>21</v>
      </c>
      <c r="B31" s="214" t="s">
        <v>12</v>
      </c>
      <c r="C31" s="210"/>
      <c r="D31" s="219"/>
      <c r="E31" s="219"/>
      <c r="F31" s="212"/>
      <c r="G31" s="210"/>
      <c r="H31" s="219"/>
      <c r="I31" s="219"/>
      <c r="J31" s="212"/>
      <c r="K31" s="222">
        <f t="shared" si="1"/>
        <v>0</v>
      </c>
      <c r="L31" s="161">
        <f>Jahresübersicht!$F$26/(Jahresübersicht!$F$24*24)</f>
        <v>0</v>
      </c>
      <c r="M31" s="225">
        <f aca="true" t="shared" si="4" ref="M31:M51">M30+K31-L31+SUM(N31:V31)</f>
        <v>0</v>
      </c>
      <c r="N31" s="210"/>
      <c r="O31" s="210"/>
      <c r="P31" s="211"/>
      <c r="Q31" s="212"/>
      <c r="R31" s="212"/>
      <c r="S31" s="212"/>
      <c r="T31" s="212"/>
      <c r="U31" s="212"/>
      <c r="V31" s="212"/>
      <c r="W31" s="119">
        <f t="shared" si="2"/>
        <v>0</v>
      </c>
    </row>
    <row r="32" spans="1:23" s="179" customFormat="1" ht="16.5" customHeight="1">
      <c r="A32" s="213" t="s">
        <v>22</v>
      </c>
      <c r="B32" s="214" t="s">
        <v>14</v>
      </c>
      <c r="C32" s="210"/>
      <c r="D32" s="219"/>
      <c r="E32" s="219"/>
      <c r="F32" s="212"/>
      <c r="G32" s="210"/>
      <c r="H32" s="219"/>
      <c r="I32" s="219"/>
      <c r="J32" s="212"/>
      <c r="K32" s="222">
        <f t="shared" si="1"/>
        <v>0</v>
      </c>
      <c r="L32" s="161">
        <f>Jahresübersicht!$F$26/(Jahresübersicht!$F$24*24)</f>
        <v>0</v>
      </c>
      <c r="M32" s="225">
        <f t="shared" si="4"/>
        <v>0</v>
      </c>
      <c r="N32" s="210"/>
      <c r="O32" s="210"/>
      <c r="P32" s="211"/>
      <c r="Q32" s="212"/>
      <c r="R32" s="212"/>
      <c r="S32" s="212"/>
      <c r="T32" s="212"/>
      <c r="U32" s="212"/>
      <c r="V32" s="212"/>
      <c r="W32" s="119">
        <f t="shared" si="2"/>
        <v>0</v>
      </c>
    </row>
    <row r="33" spans="1:23" s="179" customFormat="1" ht="16.5" customHeight="1">
      <c r="A33" s="213" t="s">
        <v>23</v>
      </c>
      <c r="B33" s="214" t="s">
        <v>16</v>
      </c>
      <c r="C33" s="210"/>
      <c r="D33" s="219"/>
      <c r="E33" s="219"/>
      <c r="F33" s="212"/>
      <c r="G33" s="210"/>
      <c r="H33" s="219"/>
      <c r="I33" s="219"/>
      <c r="J33" s="212"/>
      <c r="K33" s="222">
        <f t="shared" si="1"/>
        <v>0</v>
      </c>
      <c r="L33" s="161">
        <f>Jahresübersicht!$F$26/(Jahresübersicht!$F$24*24)</f>
        <v>0</v>
      </c>
      <c r="M33" s="225">
        <f t="shared" si="4"/>
        <v>0</v>
      </c>
      <c r="N33" s="210"/>
      <c r="O33" s="210"/>
      <c r="P33" s="211"/>
      <c r="Q33" s="212"/>
      <c r="R33" s="212"/>
      <c r="S33" s="212"/>
      <c r="T33" s="212"/>
      <c r="U33" s="212"/>
      <c r="V33" s="212"/>
      <c r="W33" s="119">
        <f t="shared" si="2"/>
        <v>0</v>
      </c>
    </row>
    <row r="34" spans="1:23" ht="16.5" customHeight="1">
      <c r="A34" s="213" t="s">
        <v>24</v>
      </c>
      <c r="B34" s="214" t="s">
        <v>18</v>
      </c>
      <c r="C34" s="210"/>
      <c r="D34" s="219"/>
      <c r="E34" s="219"/>
      <c r="F34" s="212"/>
      <c r="G34" s="210"/>
      <c r="H34" s="219"/>
      <c r="I34" s="219"/>
      <c r="J34" s="212"/>
      <c r="K34" s="222">
        <f t="shared" si="1"/>
        <v>0</v>
      </c>
      <c r="L34" s="224">
        <f>Jahresübersicht!$F$26/(Jahresübersicht!$F$24*24)-(1/24*C6*0.01)</f>
        <v>0</v>
      </c>
      <c r="M34" s="225">
        <f t="shared" si="4"/>
        <v>0</v>
      </c>
      <c r="N34" s="210"/>
      <c r="O34" s="210"/>
      <c r="P34" s="211"/>
      <c r="Q34" s="212"/>
      <c r="R34" s="212"/>
      <c r="S34" s="212"/>
      <c r="T34" s="212"/>
      <c r="U34" s="212"/>
      <c r="V34" s="212"/>
      <c r="W34" s="119">
        <f t="shared" si="2"/>
        <v>0</v>
      </c>
    </row>
    <row r="35" spans="1:23" ht="16.5" customHeight="1">
      <c r="A35" s="60" t="s">
        <v>25</v>
      </c>
      <c r="B35" s="59" t="s">
        <v>6</v>
      </c>
      <c r="C35" s="8"/>
      <c r="D35" s="9"/>
      <c r="E35" s="9"/>
      <c r="F35" s="10"/>
      <c r="G35" s="8"/>
      <c r="H35" s="9"/>
      <c r="I35" s="9"/>
      <c r="J35" s="10"/>
      <c r="K35" s="11">
        <f t="shared" si="1"/>
        <v>0</v>
      </c>
      <c r="L35" s="224"/>
      <c r="M35" s="225">
        <f t="shared" si="4"/>
        <v>0</v>
      </c>
      <c r="N35" s="8"/>
      <c r="O35" s="8"/>
      <c r="P35" s="209"/>
      <c r="Q35" s="10"/>
      <c r="R35" s="10"/>
      <c r="S35" s="10"/>
      <c r="T35" s="10"/>
      <c r="U35" s="10"/>
      <c r="V35" s="10"/>
      <c r="W35" s="119">
        <f t="shared" si="2"/>
        <v>0</v>
      </c>
    </row>
    <row r="36" spans="1:23" ht="16.5" customHeight="1">
      <c r="A36" s="60" t="s">
        <v>26</v>
      </c>
      <c r="B36" s="59" t="s">
        <v>8</v>
      </c>
      <c r="C36" s="8"/>
      <c r="D36" s="9"/>
      <c r="E36" s="9"/>
      <c r="F36" s="10"/>
      <c r="G36" s="8"/>
      <c r="H36" s="9"/>
      <c r="I36" s="9"/>
      <c r="J36" s="10"/>
      <c r="K36" s="11">
        <f t="shared" si="1"/>
        <v>0</v>
      </c>
      <c r="M36" s="225">
        <f t="shared" si="4"/>
        <v>0</v>
      </c>
      <c r="N36" s="8"/>
      <c r="O36" s="8"/>
      <c r="P36" s="209"/>
      <c r="Q36" s="10"/>
      <c r="R36" s="10"/>
      <c r="S36" s="10"/>
      <c r="T36" s="10"/>
      <c r="U36" s="10"/>
      <c r="V36" s="10"/>
      <c r="W36" s="119">
        <f t="shared" si="2"/>
        <v>0</v>
      </c>
    </row>
    <row r="37" spans="1:23" s="120" customFormat="1" ht="16.5" customHeight="1">
      <c r="A37" s="60" t="s">
        <v>27</v>
      </c>
      <c r="B37" s="59" t="s">
        <v>10</v>
      </c>
      <c r="C37" s="8"/>
      <c r="D37" s="9"/>
      <c r="E37" s="9"/>
      <c r="F37" s="10"/>
      <c r="G37" s="8"/>
      <c r="H37" s="9"/>
      <c r="I37" s="9"/>
      <c r="J37" s="10"/>
      <c r="K37" s="11">
        <f t="shared" si="1"/>
        <v>0</v>
      </c>
      <c r="L37" s="226"/>
      <c r="M37" s="225">
        <f t="shared" si="4"/>
        <v>0</v>
      </c>
      <c r="N37" s="8"/>
      <c r="O37" s="8"/>
      <c r="P37" s="209"/>
      <c r="Q37" s="10"/>
      <c r="R37" s="10"/>
      <c r="S37" s="10"/>
      <c r="T37" s="10"/>
      <c r="U37" s="10"/>
      <c r="V37" s="10"/>
      <c r="W37" s="119">
        <f t="shared" si="2"/>
        <v>0</v>
      </c>
    </row>
    <row r="38" spans="1:23" s="179" customFormat="1" ht="16.5" customHeight="1">
      <c r="A38" s="60" t="s">
        <v>28</v>
      </c>
      <c r="B38" s="59" t="s">
        <v>12</v>
      </c>
      <c r="C38" s="8"/>
      <c r="D38" s="9"/>
      <c r="E38" s="9"/>
      <c r="F38" s="10"/>
      <c r="G38" s="8"/>
      <c r="H38" s="9"/>
      <c r="I38" s="9"/>
      <c r="J38" s="10"/>
      <c r="K38" s="11">
        <f t="shared" si="1"/>
        <v>0</v>
      </c>
      <c r="L38" s="224"/>
      <c r="M38" s="225">
        <f t="shared" si="4"/>
        <v>0</v>
      </c>
      <c r="N38" s="8"/>
      <c r="O38" s="8"/>
      <c r="P38" s="209"/>
      <c r="Q38" s="10"/>
      <c r="R38" s="10"/>
      <c r="S38" s="10"/>
      <c r="T38" s="10"/>
      <c r="U38" s="10"/>
      <c r="V38" s="10"/>
      <c r="W38" s="119">
        <f t="shared" si="2"/>
        <v>0</v>
      </c>
    </row>
    <row r="39" spans="1:23" s="179" customFormat="1" ht="16.5" customHeight="1">
      <c r="A39" s="213" t="s">
        <v>29</v>
      </c>
      <c r="B39" s="214" t="s">
        <v>14</v>
      </c>
      <c r="C39" s="210"/>
      <c r="D39" s="219"/>
      <c r="E39" s="219"/>
      <c r="F39" s="212"/>
      <c r="G39" s="210"/>
      <c r="H39" s="219"/>
      <c r="I39" s="219"/>
      <c r="J39" s="212"/>
      <c r="K39" s="222">
        <f t="shared" si="1"/>
        <v>0</v>
      </c>
      <c r="L39" s="161">
        <f>Jahresübersicht!$F$26/(Jahresübersicht!$F$24*24)</f>
        <v>0</v>
      </c>
      <c r="M39" s="225">
        <f t="shared" si="4"/>
        <v>0</v>
      </c>
      <c r="N39" s="210"/>
      <c r="O39" s="210"/>
      <c r="P39" s="211"/>
      <c r="Q39" s="212"/>
      <c r="R39" s="212"/>
      <c r="S39" s="212"/>
      <c r="T39" s="212"/>
      <c r="U39" s="212"/>
      <c r="V39" s="212"/>
      <c r="W39" s="119">
        <f t="shared" si="2"/>
        <v>0</v>
      </c>
    </row>
    <row r="40" spans="1:23" ht="16.5" customHeight="1">
      <c r="A40" s="213" t="s">
        <v>30</v>
      </c>
      <c r="B40" s="214" t="s">
        <v>16</v>
      </c>
      <c r="C40" s="210"/>
      <c r="D40" s="219"/>
      <c r="E40" s="219"/>
      <c r="F40" s="212"/>
      <c r="G40" s="210"/>
      <c r="H40" s="219"/>
      <c r="I40" s="219"/>
      <c r="J40" s="212"/>
      <c r="K40" s="222">
        <f t="shared" si="1"/>
        <v>0</v>
      </c>
      <c r="L40" s="161">
        <f>Jahresübersicht!$F$26/(Jahresübersicht!$F$24*24)</f>
        <v>0</v>
      </c>
      <c r="M40" s="225">
        <f t="shared" si="4"/>
        <v>0</v>
      </c>
      <c r="N40" s="210"/>
      <c r="O40" s="210"/>
      <c r="P40" s="211"/>
      <c r="Q40" s="212"/>
      <c r="R40" s="212"/>
      <c r="S40" s="212"/>
      <c r="T40" s="212"/>
      <c r="U40" s="212"/>
      <c r="V40" s="212"/>
      <c r="W40" s="119">
        <f t="shared" si="2"/>
        <v>0</v>
      </c>
    </row>
    <row r="41" spans="1:23" ht="16.5" customHeight="1">
      <c r="A41" s="213" t="s">
        <v>31</v>
      </c>
      <c r="B41" s="214" t="s">
        <v>18</v>
      </c>
      <c r="C41" s="210"/>
      <c r="D41" s="219"/>
      <c r="E41" s="219"/>
      <c r="F41" s="212"/>
      <c r="G41" s="210"/>
      <c r="H41" s="219"/>
      <c r="I41" s="219"/>
      <c r="J41" s="212"/>
      <c r="K41" s="222">
        <f t="shared" si="1"/>
        <v>0</v>
      </c>
      <c r="L41" s="161">
        <f>Jahresübersicht!$F$26/(Jahresübersicht!$F$24*24)</f>
        <v>0</v>
      </c>
      <c r="M41" s="225">
        <f t="shared" si="4"/>
        <v>0</v>
      </c>
      <c r="N41" s="210"/>
      <c r="O41" s="210"/>
      <c r="P41" s="211"/>
      <c r="Q41" s="212"/>
      <c r="R41" s="212"/>
      <c r="S41" s="212"/>
      <c r="T41" s="212"/>
      <c r="U41" s="212"/>
      <c r="V41" s="212"/>
      <c r="W41" s="119">
        <f t="shared" si="2"/>
        <v>0</v>
      </c>
    </row>
    <row r="42" spans="1:23" ht="16.5" customHeight="1">
      <c r="A42" s="213" t="s">
        <v>32</v>
      </c>
      <c r="B42" s="214" t="s">
        <v>6</v>
      </c>
      <c r="C42" s="210"/>
      <c r="D42" s="219"/>
      <c r="E42" s="219"/>
      <c r="F42" s="212"/>
      <c r="G42" s="210"/>
      <c r="H42" s="219"/>
      <c r="I42" s="219"/>
      <c r="J42" s="212"/>
      <c r="K42" s="222">
        <f t="shared" si="1"/>
        <v>0</v>
      </c>
      <c r="L42" s="161">
        <f>Jahresübersicht!$F$26/(Jahresübersicht!$F$24*24)</f>
        <v>0</v>
      </c>
      <c r="M42" s="225">
        <f t="shared" si="4"/>
        <v>0</v>
      </c>
      <c r="N42" s="210"/>
      <c r="O42" s="210"/>
      <c r="P42" s="211"/>
      <c r="Q42" s="212"/>
      <c r="R42" s="212"/>
      <c r="S42" s="212"/>
      <c r="T42" s="212"/>
      <c r="U42" s="212"/>
      <c r="V42" s="212"/>
      <c r="W42" s="119">
        <f t="shared" si="2"/>
        <v>0</v>
      </c>
    </row>
    <row r="43" spans="1:23" ht="16.5" customHeight="1">
      <c r="A43" s="60" t="s">
        <v>33</v>
      </c>
      <c r="B43" s="59" t="s">
        <v>8</v>
      </c>
      <c r="C43" s="8"/>
      <c r="D43" s="9"/>
      <c r="E43" s="9"/>
      <c r="F43" s="10"/>
      <c r="G43" s="8"/>
      <c r="H43" s="9"/>
      <c r="I43" s="9"/>
      <c r="J43" s="10"/>
      <c r="K43" s="11">
        <f t="shared" si="1"/>
        <v>0</v>
      </c>
      <c r="M43" s="225">
        <f t="shared" si="4"/>
        <v>0</v>
      </c>
      <c r="N43" s="8"/>
      <c r="O43" s="8"/>
      <c r="P43" s="209"/>
      <c r="Q43" s="10"/>
      <c r="R43" s="10"/>
      <c r="S43" s="10"/>
      <c r="T43" s="10"/>
      <c r="U43" s="10"/>
      <c r="V43" s="10"/>
      <c r="W43" s="119">
        <f t="shared" si="2"/>
        <v>0</v>
      </c>
    </row>
    <row r="44" spans="1:23" ht="16.5" customHeight="1">
      <c r="A44" s="60" t="s">
        <v>34</v>
      </c>
      <c r="B44" s="59" t="s">
        <v>10</v>
      </c>
      <c r="C44" s="8"/>
      <c r="D44" s="9"/>
      <c r="E44" s="9"/>
      <c r="F44" s="10"/>
      <c r="G44" s="8"/>
      <c r="H44" s="9"/>
      <c r="I44" s="9"/>
      <c r="J44" s="10"/>
      <c r="K44" s="11">
        <f t="shared" si="1"/>
        <v>0</v>
      </c>
      <c r="L44" s="226"/>
      <c r="M44" s="225">
        <f t="shared" si="4"/>
        <v>0</v>
      </c>
      <c r="N44" s="8"/>
      <c r="O44" s="8"/>
      <c r="P44" s="209"/>
      <c r="Q44" s="10"/>
      <c r="R44" s="10"/>
      <c r="S44" s="10"/>
      <c r="T44" s="10"/>
      <c r="U44" s="10"/>
      <c r="V44" s="10"/>
      <c r="W44" s="119">
        <f t="shared" si="2"/>
        <v>0</v>
      </c>
    </row>
    <row r="45" spans="1:23" s="179" customFormat="1" ht="16.5" customHeight="1">
      <c r="A45" s="213" t="s">
        <v>35</v>
      </c>
      <c r="B45" s="214" t="s">
        <v>12</v>
      </c>
      <c r="C45" s="210"/>
      <c r="D45" s="219"/>
      <c r="E45" s="219"/>
      <c r="F45" s="212"/>
      <c r="G45" s="210"/>
      <c r="H45" s="219"/>
      <c r="I45" s="219"/>
      <c r="J45" s="212"/>
      <c r="K45" s="222">
        <f t="shared" si="1"/>
        <v>0</v>
      </c>
      <c r="L45" s="161">
        <f>Jahresübersicht!$F$26/(Jahresübersicht!$F$24*24)</f>
        <v>0</v>
      </c>
      <c r="M45" s="225">
        <f t="shared" si="4"/>
        <v>0</v>
      </c>
      <c r="N45" s="210"/>
      <c r="O45" s="210"/>
      <c r="P45" s="211"/>
      <c r="Q45" s="212"/>
      <c r="R45" s="212"/>
      <c r="S45" s="212"/>
      <c r="T45" s="212"/>
      <c r="U45" s="212"/>
      <c r="V45" s="212"/>
      <c r="W45" s="119">
        <f t="shared" si="2"/>
        <v>0</v>
      </c>
    </row>
    <row r="46" spans="1:23" s="179" customFormat="1" ht="16.5" customHeight="1">
      <c r="A46" s="213" t="s">
        <v>36</v>
      </c>
      <c r="B46" s="214" t="s">
        <v>14</v>
      </c>
      <c r="C46" s="210"/>
      <c r="D46" s="219"/>
      <c r="E46" s="219"/>
      <c r="F46" s="212"/>
      <c r="G46" s="210"/>
      <c r="H46" s="219"/>
      <c r="I46" s="219"/>
      <c r="J46" s="212"/>
      <c r="K46" s="222">
        <f t="shared" si="1"/>
        <v>0</v>
      </c>
      <c r="L46" s="161">
        <f>Jahresübersicht!$F$26/(Jahresübersicht!$F$24*24)</f>
        <v>0</v>
      </c>
      <c r="M46" s="225">
        <f t="shared" si="4"/>
        <v>0</v>
      </c>
      <c r="N46" s="210"/>
      <c r="O46" s="210"/>
      <c r="P46" s="211"/>
      <c r="Q46" s="212"/>
      <c r="R46" s="212"/>
      <c r="S46" s="212"/>
      <c r="T46" s="212"/>
      <c r="U46" s="212"/>
      <c r="V46" s="212"/>
      <c r="W46" s="119">
        <f t="shared" si="2"/>
        <v>0</v>
      </c>
    </row>
    <row r="47" spans="1:23" ht="16.5" customHeight="1">
      <c r="A47" s="213" t="s">
        <v>37</v>
      </c>
      <c r="B47" s="214" t="s">
        <v>16</v>
      </c>
      <c r="C47" s="210"/>
      <c r="D47" s="219"/>
      <c r="E47" s="219"/>
      <c r="F47" s="212"/>
      <c r="G47" s="210"/>
      <c r="H47" s="219"/>
      <c r="I47" s="219"/>
      <c r="J47" s="212"/>
      <c r="K47" s="222">
        <f t="shared" si="1"/>
        <v>0</v>
      </c>
      <c r="L47" s="161">
        <f>Jahresübersicht!$F$26/(Jahresübersicht!$F$24*24)</f>
        <v>0</v>
      </c>
      <c r="M47" s="225">
        <f t="shared" si="4"/>
        <v>0</v>
      </c>
      <c r="N47" s="210"/>
      <c r="O47" s="210"/>
      <c r="P47" s="211"/>
      <c r="Q47" s="212"/>
      <c r="R47" s="212"/>
      <c r="S47" s="212"/>
      <c r="T47" s="212"/>
      <c r="U47" s="212"/>
      <c r="V47" s="212"/>
      <c r="W47" s="119">
        <f t="shared" si="2"/>
        <v>0</v>
      </c>
    </row>
    <row r="48" spans="1:23" ht="16.5" customHeight="1">
      <c r="A48" s="213" t="s">
        <v>38</v>
      </c>
      <c r="B48" s="214" t="s">
        <v>18</v>
      </c>
      <c r="C48" s="210"/>
      <c r="D48" s="219"/>
      <c r="E48" s="219"/>
      <c r="F48" s="212"/>
      <c r="G48" s="210"/>
      <c r="H48" s="219"/>
      <c r="I48" s="219"/>
      <c r="J48" s="212"/>
      <c r="K48" s="222">
        <f t="shared" si="1"/>
        <v>0</v>
      </c>
      <c r="L48" s="161">
        <f>Jahresübersicht!$F$26/(Jahresübersicht!$F$24*24)</f>
        <v>0</v>
      </c>
      <c r="M48" s="225">
        <f t="shared" si="4"/>
        <v>0</v>
      </c>
      <c r="N48" s="210"/>
      <c r="O48" s="210"/>
      <c r="P48" s="211"/>
      <c r="Q48" s="212"/>
      <c r="R48" s="212"/>
      <c r="S48" s="212"/>
      <c r="T48" s="212"/>
      <c r="U48" s="212"/>
      <c r="V48" s="212"/>
      <c r="W48" s="119">
        <f t="shared" si="2"/>
        <v>0</v>
      </c>
    </row>
    <row r="49" spans="1:23" ht="16.5" customHeight="1">
      <c r="A49" s="213" t="s">
        <v>39</v>
      </c>
      <c r="B49" s="214" t="s">
        <v>6</v>
      </c>
      <c r="C49" s="210"/>
      <c r="D49" s="219"/>
      <c r="E49" s="219"/>
      <c r="F49" s="212"/>
      <c r="G49" s="210"/>
      <c r="H49" s="219"/>
      <c r="I49" s="219"/>
      <c r="J49" s="212"/>
      <c r="K49" s="222">
        <f t="shared" si="1"/>
        <v>0</v>
      </c>
      <c r="L49" s="161">
        <f>Jahresübersicht!$F$26/(Jahresübersicht!$F$24*24)</f>
        <v>0</v>
      </c>
      <c r="M49" s="225">
        <f t="shared" si="4"/>
        <v>0</v>
      </c>
      <c r="N49" s="210"/>
      <c r="O49" s="210"/>
      <c r="P49" s="211"/>
      <c r="Q49" s="212"/>
      <c r="R49" s="212"/>
      <c r="S49" s="212"/>
      <c r="T49" s="212"/>
      <c r="U49" s="212"/>
      <c r="V49" s="212"/>
      <c r="W49" s="119">
        <f t="shared" si="2"/>
        <v>0</v>
      </c>
    </row>
    <row r="50" spans="1:23" ht="16.5" customHeight="1">
      <c r="A50" s="60" t="s">
        <v>40</v>
      </c>
      <c r="B50" s="59" t="s">
        <v>8</v>
      </c>
      <c r="C50" s="8"/>
      <c r="D50" s="9"/>
      <c r="E50" s="9"/>
      <c r="F50" s="10"/>
      <c r="G50" s="8"/>
      <c r="H50" s="9"/>
      <c r="I50" s="9"/>
      <c r="J50" s="10"/>
      <c r="K50" s="11">
        <f t="shared" si="1"/>
        <v>0</v>
      </c>
      <c r="L50" s="224"/>
      <c r="M50" s="225">
        <f t="shared" si="4"/>
        <v>0</v>
      </c>
      <c r="N50" s="8"/>
      <c r="O50" s="8"/>
      <c r="P50" s="209"/>
      <c r="Q50" s="10"/>
      <c r="R50" s="10"/>
      <c r="S50" s="10"/>
      <c r="T50" s="10"/>
      <c r="U50" s="10"/>
      <c r="V50" s="10"/>
      <c r="W50" s="119"/>
    </row>
    <row r="51" spans="1:23" ht="16.5" customHeight="1">
      <c r="A51" s="60" t="s">
        <v>41</v>
      </c>
      <c r="B51" s="59" t="s">
        <v>10</v>
      </c>
      <c r="C51" s="8"/>
      <c r="D51" s="9"/>
      <c r="E51" s="9"/>
      <c r="F51" s="10"/>
      <c r="G51" s="8"/>
      <c r="H51" s="9"/>
      <c r="I51" s="9"/>
      <c r="J51" s="10"/>
      <c r="K51" s="11">
        <f t="shared" si="1"/>
        <v>0</v>
      </c>
      <c r="L51" s="226"/>
      <c r="M51" s="225">
        <f t="shared" si="4"/>
        <v>0</v>
      </c>
      <c r="N51" s="8"/>
      <c r="O51" s="8"/>
      <c r="P51" s="209"/>
      <c r="Q51" s="10"/>
      <c r="R51" s="10"/>
      <c r="S51" s="10"/>
      <c r="T51" s="10"/>
      <c r="U51" s="10"/>
      <c r="V51" s="10"/>
      <c r="W51" s="119"/>
    </row>
    <row r="52" spans="1:23" ht="16.5" customHeight="1" thickBot="1">
      <c r="A52" s="176"/>
      <c r="B52" s="177"/>
      <c r="C52" s="188"/>
      <c r="D52" s="189"/>
      <c r="E52" s="189"/>
      <c r="F52" s="191"/>
      <c r="G52" s="188"/>
      <c r="H52" s="189"/>
      <c r="I52" s="189"/>
      <c r="J52" s="190"/>
      <c r="K52" s="227"/>
      <c r="L52" s="228"/>
      <c r="M52" s="229"/>
      <c r="N52" s="188"/>
      <c r="O52" s="188"/>
      <c r="P52" s="193"/>
      <c r="Q52" s="191"/>
      <c r="R52" s="191"/>
      <c r="S52" s="191"/>
      <c r="T52" s="191"/>
      <c r="U52" s="191"/>
      <c r="V52" s="191"/>
      <c r="W52" s="119">
        <f>IF(F52="",D52,F52)</f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>SUM(K22:K51)</f>
        <v>0</v>
      </c>
      <c r="L53" s="163">
        <f>SUM(L23:L51)</f>
        <v>0</v>
      </c>
      <c r="M53" s="165"/>
      <c r="N53" s="140">
        <f aca="true" t="shared" si="5" ref="N53:U53">SUM(N22:N52)</f>
        <v>0</v>
      </c>
      <c r="O53" s="136">
        <f t="shared" si="5"/>
        <v>0</v>
      </c>
      <c r="P53" s="132">
        <f t="shared" si="5"/>
        <v>0</v>
      </c>
      <c r="Q53" s="132">
        <f t="shared" si="5"/>
        <v>0</v>
      </c>
      <c r="R53" s="132">
        <f t="shared" si="5"/>
        <v>0</v>
      </c>
      <c r="S53" s="132">
        <f t="shared" si="5"/>
        <v>0</v>
      </c>
      <c r="T53" s="132">
        <f t="shared" si="5"/>
        <v>0</v>
      </c>
      <c r="U53" s="132">
        <f t="shared" si="5"/>
        <v>0</v>
      </c>
      <c r="V53" s="132">
        <f>SUM(V22:V52)</f>
        <v>0</v>
      </c>
    </row>
    <row r="54" spans="1:22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>SUM(K22:K51)*24</f>
        <v>0</v>
      </c>
      <c r="L54" s="164">
        <f>SUM(L23:L51)*24</f>
        <v>0</v>
      </c>
      <c r="M54" s="151"/>
      <c r="N54" s="141">
        <f aca="true" t="shared" si="6" ref="N54:U54">SUM(N22:N52)*24</f>
        <v>0</v>
      </c>
      <c r="O54" s="137">
        <f t="shared" si="6"/>
        <v>0</v>
      </c>
      <c r="P54" s="133">
        <f t="shared" si="6"/>
        <v>0</v>
      </c>
      <c r="Q54" s="133">
        <f t="shared" si="6"/>
        <v>0</v>
      </c>
      <c r="R54" s="133">
        <f t="shared" si="6"/>
        <v>0</v>
      </c>
      <c r="S54" s="133">
        <f t="shared" si="6"/>
        <v>0</v>
      </c>
      <c r="T54" s="133">
        <f t="shared" si="6"/>
        <v>0</v>
      </c>
      <c r="U54" s="133">
        <f t="shared" si="6"/>
        <v>0</v>
      </c>
      <c r="V54" s="133">
        <f>SUM(V22:V52)*24</f>
        <v>0</v>
      </c>
    </row>
    <row r="55" ht="15" thickTop="1"/>
    <row r="57" spans="1:16" ht="21.7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0">
    <mergeCell ref="A1:B1"/>
    <mergeCell ref="A3:B3"/>
    <mergeCell ref="M20:M21"/>
    <mergeCell ref="P20:P21"/>
    <mergeCell ref="C1:D1"/>
    <mergeCell ref="G1:H1"/>
    <mergeCell ref="G3:H3"/>
    <mergeCell ref="O20:O21"/>
    <mergeCell ref="A20:B20"/>
    <mergeCell ref="A14:B14"/>
    <mergeCell ref="K19:M19"/>
    <mergeCell ref="K20:K21"/>
    <mergeCell ref="L20:L21"/>
    <mergeCell ref="N19:V19"/>
    <mergeCell ref="U20:U21"/>
    <mergeCell ref="Q20:Q21"/>
    <mergeCell ref="R20:R21"/>
    <mergeCell ref="S20:S21"/>
    <mergeCell ref="T20:T21"/>
    <mergeCell ref="V20:V21"/>
  </mergeCells>
  <conditionalFormatting sqref="M22">
    <cfRule type="cellIs" priority="1" dxfId="0" operator="equal" stopIfTrue="1">
      <formula>-$L$24</formula>
    </cfRule>
  </conditionalFormatting>
  <conditionalFormatting sqref="M23:M52">
    <cfRule type="cellIs" priority="2" dxfId="0" operator="between" stopIfTrue="1">
      <formula>M22-L23</formula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4" right="0.38" top="0.79" bottom="0.3937007874015748" header="0.29" footer="0.15748031496062992"/>
  <pageSetup fitToHeight="1" fitToWidth="1" horizontalDpi="600" verticalDpi="600" orientation="landscape" paperSize="9" scale="55" r:id="rId3"/>
  <headerFooter alignWithMargins="0">
    <oddHeader>&amp;C&amp;"Arial,Fett Kursiv"&amp;16Zeiterfassung -  &amp;A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Jahresübersicht!G8</f>
        <v>0</v>
      </c>
    </row>
    <row r="7" spans="2:3" ht="15">
      <c r="B7" s="17" t="s">
        <v>43</v>
      </c>
      <c r="C7" s="105">
        <f>Jahresübersicht!G9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Jahresübersicht!G13</f>
        <v>0</v>
      </c>
      <c r="K9" s="35" t="s">
        <v>69</v>
      </c>
      <c r="L9" s="12">
        <f>SUM(O22:O52)*24</f>
        <v>0</v>
      </c>
      <c r="M9" s="12">
        <f>April2006!N9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Jahresübersicht!G25*C6/100</f>
        <v>0</v>
      </c>
      <c r="D10" s="34"/>
      <c r="F10" s="35" t="s">
        <v>113</v>
      </c>
      <c r="G10" s="31">
        <f>April2006!G14</f>
        <v>0</v>
      </c>
      <c r="K10" s="35" t="s">
        <v>55</v>
      </c>
      <c r="L10" s="12">
        <f>SUM(P22:P52)*24</f>
        <v>0</v>
      </c>
      <c r="M10" s="12">
        <f>April2006!N10</f>
        <v>0</v>
      </c>
      <c r="N10" s="36">
        <f t="shared" si="0"/>
        <v>0</v>
      </c>
    </row>
    <row r="11" spans="2:15" ht="15">
      <c r="B11" s="17" t="s">
        <v>65</v>
      </c>
      <c r="C11" s="31">
        <f>(SUM(K22:K52)*24)+G15+L17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April2006!N11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April2006!N12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April2006!C14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April2006!N13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April2006!N14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April2006!N15</f>
        <v>0</v>
      </c>
      <c r="N15" s="36">
        <f t="shared" si="0"/>
        <v>0</v>
      </c>
    </row>
    <row r="16" spans="2:14" ht="15">
      <c r="B16" s="17"/>
      <c r="D16" s="34"/>
      <c r="K16" s="35" t="str">
        <f>Januar2006!J16</f>
        <v>sonstige Absenzen</v>
      </c>
      <c r="L16" s="12">
        <f>SUM(V22:V52)*24</f>
        <v>0</v>
      </c>
      <c r="M16" s="12">
        <f>April2006!N16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92" t="s">
        <v>137</v>
      </c>
      <c r="O19" s="293"/>
      <c r="P19" s="293"/>
      <c r="Q19" s="293"/>
      <c r="R19" s="293"/>
      <c r="S19" s="293"/>
      <c r="T19" s="293"/>
      <c r="U19" s="293"/>
      <c r="V19" s="294"/>
    </row>
    <row r="20" spans="1:22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K16</f>
        <v>sonstige Absenzen</v>
      </c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s="179" customFormat="1" ht="16.5" customHeight="1">
      <c r="A22" s="218" t="s">
        <v>5</v>
      </c>
      <c r="B22" s="214" t="s">
        <v>12</v>
      </c>
      <c r="C22" s="210"/>
      <c r="D22" s="219"/>
      <c r="E22" s="219"/>
      <c r="F22" s="212"/>
      <c r="G22" s="210"/>
      <c r="H22" s="219"/>
      <c r="I22" s="219"/>
      <c r="J22" s="212"/>
      <c r="K22" s="217">
        <f>SUM((F22-C22),(J22-G22))-SUM((E22-D22),(I22-H22))</f>
        <v>0</v>
      </c>
      <c r="L22" s="161">
        <f>Jahresübersicht!$G$26/(Jahresübersicht!$G$24*24)</f>
        <v>0</v>
      </c>
      <c r="M22" s="221">
        <f>IF(ISERROR(April2006!M51),K22-L22+SUM(N22:V22),April2006!M51+K22-L22+SUM(N22:V22))</f>
        <v>0</v>
      </c>
      <c r="N22" s="210"/>
      <c r="O22" s="210"/>
      <c r="P22" s="211"/>
      <c r="Q22" s="212"/>
      <c r="R22" s="212"/>
      <c r="S22" s="212"/>
      <c r="T22" s="212"/>
      <c r="U22" s="212"/>
      <c r="V22" s="212"/>
      <c r="W22" s="119">
        <f aca="true" t="shared" si="1" ref="W22:W49">IF(F22="",D22,F22)</f>
        <v>0</v>
      </c>
    </row>
    <row r="23" spans="1:23" s="179" customFormat="1" ht="16.5" customHeight="1">
      <c r="A23" s="218" t="s">
        <v>7</v>
      </c>
      <c r="B23" s="214" t="s">
        <v>14</v>
      </c>
      <c r="C23" s="210"/>
      <c r="D23" s="219"/>
      <c r="E23" s="219"/>
      <c r="F23" s="212"/>
      <c r="G23" s="210"/>
      <c r="H23" s="219"/>
      <c r="I23" s="219"/>
      <c r="J23" s="212"/>
      <c r="K23" s="217">
        <f>SUM((F23-C23),(J23-G23))-SUM((E23-D23),(I23-H23))</f>
        <v>0</v>
      </c>
      <c r="L23" s="161">
        <f>Jahresübersicht!$G$26/(Jahresübersicht!$G$24*24)</f>
        <v>0</v>
      </c>
      <c r="M23" s="221">
        <f aca="true" t="shared" si="2" ref="M23:M29">M22+K23-L23+SUM(N23:V23)</f>
        <v>0</v>
      </c>
      <c r="N23" s="210"/>
      <c r="O23" s="210"/>
      <c r="P23" s="211"/>
      <c r="Q23" s="212"/>
      <c r="R23" s="212"/>
      <c r="S23" s="212"/>
      <c r="T23" s="212"/>
      <c r="U23" s="212"/>
      <c r="V23" s="212"/>
      <c r="W23" s="119">
        <f t="shared" si="1"/>
        <v>0</v>
      </c>
    </row>
    <row r="24" spans="1:23" ht="16.5" customHeight="1">
      <c r="A24" s="56" t="s">
        <v>9</v>
      </c>
      <c r="B24" s="57" t="s">
        <v>16</v>
      </c>
      <c r="C24" s="210"/>
      <c r="D24" s="219"/>
      <c r="E24" s="219"/>
      <c r="F24" s="212"/>
      <c r="G24" s="210"/>
      <c r="H24" s="219"/>
      <c r="I24" s="219"/>
      <c r="J24" s="212"/>
      <c r="K24" s="4">
        <f aca="true" t="shared" si="3" ref="K24:K52">SUM((F24-C24),(J24-G24))-SUM((E24-D24),(I24-H24))</f>
        <v>0</v>
      </c>
      <c r="L24" s="161">
        <f>Jahresübersicht!$G$26/(Jahresübersicht!$G$24*24)</f>
        <v>0</v>
      </c>
      <c r="M24" s="221">
        <f t="shared" si="2"/>
        <v>0</v>
      </c>
      <c r="N24" s="210"/>
      <c r="O24" s="210"/>
      <c r="P24" s="211"/>
      <c r="Q24" s="212"/>
      <c r="R24" s="212"/>
      <c r="S24" s="212"/>
      <c r="T24" s="212"/>
      <c r="U24" s="212"/>
      <c r="V24" s="212"/>
      <c r="W24" s="119">
        <f t="shared" si="1"/>
        <v>0</v>
      </c>
    </row>
    <row r="25" spans="1:23" ht="16.5" customHeight="1">
      <c r="A25" s="56" t="s">
        <v>11</v>
      </c>
      <c r="B25" s="57" t="s">
        <v>18</v>
      </c>
      <c r="C25" s="210"/>
      <c r="D25" s="219"/>
      <c r="E25" s="219"/>
      <c r="F25" s="212"/>
      <c r="G25" s="210"/>
      <c r="H25" s="219"/>
      <c r="I25" s="219"/>
      <c r="J25" s="212"/>
      <c r="K25" s="4">
        <f t="shared" si="3"/>
        <v>0</v>
      </c>
      <c r="L25" s="161">
        <f>Jahresübersicht!$G$26/(Jahresübersicht!$G$24*24)</f>
        <v>0</v>
      </c>
      <c r="M25" s="221">
        <f t="shared" si="2"/>
        <v>0</v>
      </c>
      <c r="N25" s="210"/>
      <c r="O25" s="210"/>
      <c r="P25" s="211"/>
      <c r="Q25" s="212"/>
      <c r="R25" s="212"/>
      <c r="S25" s="212"/>
      <c r="T25" s="212"/>
      <c r="U25" s="212"/>
      <c r="V25" s="212"/>
      <c r="W25" s="119">
        <f t="shared" si="1"/>
        <v>0</v>
      </c>
    </row>
    <row r="26" spans="1:23" ht="16.5" customHeight="1">
      <c r="A26" s="218" t="s">
        <v>13</v>
      </c>
      <c r="B26" s="223" t="s">
        <v>6</v>
      </c>
      <c r="C26" s="210"/>
      <c r="D26" s="219"/>
      <c r="E26" s="219"/>
      <c r="F26" s="212"/>
      <c r="G26" s="210"/>
      <c r="H26" s="219"/>
      <c r="I26" s="219"/>
      <c r="J26" s="212"/>
      <c r="K26" s="4">
        <f t="shared" si="3"/>
        <v>0</v>
      </c>
      <c r="L26" s="161">
        <f>Jahresübersicht!$G$26/(Jahresübersicht!$G$24*24)</f>
        <v>0</v>
      </c>
      <c r="M26" s="221">
        <f t="shared" si="2"/>
        <v>0</v>
      </c>
      <c r="N26" s="210"/>
      <c r="O26" s="210"/>
      <c r="P26" s="211"/>
      <c r="Q26" s="212"/>
      <c r="R26" s="212"/>
      <c r="S26" s="212"/>
      <c r="T26" s="212"/>
      <c r="U26" s="212"/>
      <c r="V26" s="212"/>
      <c r="W26" s="119">
        <f t="shared" si="1"/>
        <v>0</v>
      </c>
    </row>
    <row r="27" spans="1:23" ht="16.5" customHeight="1">
      <c r="A27" s="58" t="s">
        <v>15</v>
      </c>
      <c r="B27" s="103" t="s">
        <v>8</v>
      </c>
      <c r="C27" s="215"/>
      <c r="D27" s="241"/>
      <c r="E27" s="241"/>
      <c r="F27" s="216"/>
      <c r="G27" s="215"/>
      <c r="H27" s="241"/>
      <c r="I27" s="241"/>
      <c r="J27" s="216"/>
      <c r="K27" s="159">
        <f t="shared" si="3"/>
        <v>0</v>
      </c>
      <c r="M27" s="221">
        <f t="shared" si="2"/>
        <v>0</v>
      </c>
      <c r="N27" s="8"/>
      <c r="O27" s="8"/>
      <c r="P27" s="209"/>
      <c r="Q27" s="10"/>
      <c r="R27" s="10"/>
      <c r="S27" s="10"/>
      <c r="T27" s="10"/>
      <c r="U27" s="10"/>
      <c r="V27" s="10"/>
      <c r="W27" s="119">
        <f t="shared" si="1"/>
        <v>0</v>
      </c>
    </row>
    <row r="28" spans="1:23" ht="16.5" customHeight="1">
      <c r="A28" s="58" t="s">
        <v>17</v>
      </c>
      <c r="B28" s="103" t="s">
        <v>10</v>
      </c>
      <c r="C28" s="8"/>
      <c r="D28" s="9"/>
      <c r="E28" s="9"/>
      <c r="F28" s="10"/>
      <c r="G28" s="8"/>
      <c r="H28" s="9"/>
      <c r="I28" s="9"/>
      <c r="J28" s="10"/>
      <c r="K28" s="159">
        <f t="shared" si="3"/>
        <v>0</v>
      </c>
      <c r="L28" s="161"/>
      <c r="M28" s="221">
        <f t="shared" si="2"/>
        <v>0</v>
      </c>
      <c r="N28" s="8"/>
      <c r="O28" s="8"/>
      <c r="P28" s="209"/>
      <c r="Q28" s="10"/>
      <c r="R28" s="10"/>
      <c r="S28" s="10"/>
      <c r="T28" s="10"/>
      <c r="U28" s="10"/>
      <c r="V28" s="10"/>
      <c r="W28" s="119">
        <f t="shared" si="1"/>
        <v>0</v>
      </c>
    </row>
    <row r="29" spans="1:23" s="179" customFormat="1" ht="16.5" customHeight="1">
      <c r="A29" s="218" t="s">
        <v>19</v>
      </c>
      <c r="B29" s="214" t="s">
        <v>12</v>
      </c>
      <c r="C29" s="210"/>
      <c r="D29" s="219"/>
      <c r="E29" s="219"/>
      <c r="F29" s="212"/>
      <c r="G29" s="210"/>
      <c r="H29" s="219"/>
      <c r="I29" s="219"/>
      <c r="J29" s="212"/>
      <c r="K29" s="217">
        <f t="shared" si="3"/>
        <v>0</v>
      </c>
      <c r="L29" s="161">
        <f>Jahresübersicht!$G$26/(Jahresübersicht!$G$24*24)</f>
        <v>0</v>
      </c>
      <c r="M29" s="221">
        <f t="shared" si="2"/>
        <v>0</v>
      </c>
      <c r="N29" s="210"/>
      <c r="O29" s="210"/>
      <c r="P29" s="211"/>
      <c r="Q29" s="212"/>
      <c r="R29" s="212"/>
      <c r="S29" s="212"/>
      <c r="T29" s="212"/>
      <c r="U29" s="212"/>
      <c r="V29" s="212"/>
      <c r="W29" s="119">
        <f t="shared" si="1"/>
        <v>0</v>
      </c>
    </row>
    <row r="30" spans="1:23" s="179" customFormat="1" ht="16.5" customHeight="1">
      <c r="A30" s="218" t="s">
        <v>20</v>
      </c>
      <c r="B30" s="214" t="s">
        <v>14</v>
      </c>
      <c r="C30" s="210"/>
      <c r="D30" s="219"/>
      <c r="E30" s="219"/>
      <c r="F30" s="212"/>
      <c r="G30" s="210"/>
      <c r="H30" s="219"/>
      <c r="I30" s="219"/>
      <c r="J30" s="212"/>
      <c r="K30" s="217">
        <f t="shared" si="3"/>
        <v>0</v>
      </c>
      <c r="L30" s="161">
        <f>Jahresübersicht!$G$26/(Jahresübersicht!$G$24*24)</f>
        <v>0</v>
      </c>
      <c r="M30" s="221">
        <f aca="true" t="shared" si="4" ref="M30:M52">M29+K30-L30+SUM(N30:V30)</f>
        <v>0</v>
      </c>
      <c r="N30" s="210"/>
      <c r="O30" s="210"/>
      <c r="P30" s="211"/>
      <c r="Q30" s="212"/>
      <c r="R30" s="212"/>
      <c r="S30" s="212"/>
      <c r="T30" s="212"/>
      <c r="U30" s="212"/>
      <c r="V30" s="212"/>
      <c r="W30" s="119">
        <f t="shared" si="1"/>
        <v>0</v>
      </c>
    </row>
    <row r="31" spans="1:23" ht="16.5" customHeight="1">
      <c r="A31" s="56" t="s">
        <v>21</v>
      </c>
      <c r="B31" s="57" t="s">
        <v>16</v>
      </c>
      <c r="C31" s="210"/>
      <c r="D31" s="219"/>
      <c r="E31" s="219"/>
      <c r="F31" s="212"/>
      <c r="G31" s="210"/>
      <c r="H31" s="219"/>
      <c r="I31" s="219"/>
      <c r="J31" s="212"/>
      <c r="K31" s="4">
        <f t="shared" si="3"/>
        <v>0</v>
      </c>
      <c r="L31" s="161">
        <f>Jahresübersicht!$G$26/(Jahresübersicht!$G$24*24)</f>
        <v>0</v>
      </c>
      <c r="M31" s="221">
        <f t="shared" si="4"/>
        <v>0</v>
      </c>
      <c r="N31" s="210"/>
      <c r="O31" s="210"/>
      <c r="P31" s="211"/>
      <c r="Q31" s="212"/>
      <c r="R31" s="212"/>
      <c r="S31" s="212"/>
      <c r="T31" s="212"/>
      <c r="U31" s="212"/>
      <c r="V31" s="212"/>
      <c r="W31" s="119">
        <f t="shared" si="1"/>
        <v>0</v>
      </c>
    </row>
    <row r="32" spans="1:23" ht="16.5" customHeight="1">
      <c r="A32" s="56" t="s">
        <v>22</v>
      </c>
      <c r="B32" s="57" t="s">
        <v>18</v>
      </c>
      <c r="C32" s="210"/>
      <c r="D32" s="219"/>
      <c r="E32" s="219"/>
      <c r="F32" s="212"/>
      <c r="G32" s="210"/>
      <c r="H32" s="219"/>
      <c r="I32" s="219"/>
      <c r="J32" s="212"/>
      <c r="K32" s="4">
        <f t="shared" si="3"/>
        <v>0</v>
      </c>
      <c r="L32" s="161">
        <f>Jahresübersicht!$G$26/(Jahresübersicht!$G$24*24)</f>
        <v>0</v>
      </c>
      <c r="M32" s="221">
        <f t="shared" si="4"/>
        <v>0</v>
      </c>
      <c r="N32" s="210"/>
      <c r="O32" s="210"/>
      <c r="P32" s="211"/>
      <c r="Q32" s="212"/>
      <c r="R32" s="212"/>
      <c r="S32" s="212"/>
      <c r="T32" s="212"/>
      <c r="U32" s="212"/>
      <c r="V32" s="212"/>
      <c r="W32" s="119">
        <f t="shared" si="1"/>
        <v>0</v>
      </c>
    </row>
    <row r="33" spans="1:23" ht="16.5" customHeight="1">
      <c r="A33" s="218" t="s">
        <v>23</v>
      </c>
      <c r="B33" s="223" t="s">
        <v>6</v>
      </c>
      <c r="C33" s="210"/>
      <c r="D33" s="219"/>
      <c r="E33" s="219"/>
      <c r="F33" s="212"/>
      <c r="G33" s="210"/>
      <c r="H33" s="219"/>
      <c r="I33" s="219"/>
      <c r="J33" s="212"/>
      <c r="K33" s="4">
        <f t="shared" si="3"/>
        <v>0</v>
      </c>
      <c r="L33" s="161">
        <f>Jahresübersicht!$G$26/(Jahresübersicht!$G$24*24)</f>
        <v>0</v>
      </c>
      <c r="M33" s="221">
        <f t="shared" si="4"/>
        <v>0</v>
      </c>
      <c r="N33" s="210"/>
      <c r="O33" s="210"/>
      <c r="P33" s="211"/>
      <c r="Q33" s="212"/>
      <c r="R33" s="212"/>
      <c r="S33" s="212"/>
      <c r="T33" s="212"/>
      <c r="U33" s="212"/>
      <c r="V33" s="212"/>
      <c r="W33" s="119">
        <f t="shared" si="1"/>
        <v>0</v>
      </c>
    </row>
    <row r="34" spans="1:23" ht="16.5" customHeight="1">
      <c r="A34" s="58" t="s">
        <v>24</v>
      </c>
      <c r="B34" s="103" t="s">
        <v>8</v>
      </c>
      <c r="C34" s="215"/>
      <c r="D34" s="241"/>
      <c r="E34" s="241"/>
      <c r="F34" s="216"/>
      <c r="G34" s="215"/>
      <c r="H34" s="241"/>
      <c r="I34" s="241"/>
      <c r="J34" s="216"/>
      <c r="K34" s="159">
        <f t="shared" si="3"/>
        <v>0</v>
      </c>
      <c r="M34" s="221">
        <f t="shared" si="4"/>
        <v>0</v>
      </c>
      <c r="N34" s="8"/>
      <c r="O34" s="8"/>
      <c r="P34" s="209"/>
      <c r="Q34" s="10"/>
      <c r="R34" s="10"/>
      <c r="S34" s="10"/>
      <c r="T34" s="10"/>
      <c r="U34" s="10"/>
      <c r="V34" s="10"/>
      <c r="W34" s="119">
        <f t="shared" si="1"/>
        <v>0</v>
      </c>
    </row>
    <row r="35" spans="1:23" ht="16.5" customHeight="1">
      <c r="A35" s="58" t="s">
        <v>25</v>
      </c>
      <c r="B35" s="103" t="s">
        <v>10</v>
      </c>
      <c r="C35" s="8"/>
      <c r="D35" s="9"/>
      <c r="E35" s="9"/>
      <c r="F35" s="10"/>
      <c r="G35" s="8"/>
      <c r="H35" s="9"/>
      <c r="I35" s="9"/>
      <c r="J35" s="10"/>
      <c r="K35" s="159">
        <f t="shared" si="3"/>
        <v>0</v>
      </c>
      <c r="L35" s="178"/>
      <c r="M35" s="221">
        <f t="shared" si="4"/>
        <v>0</v>
      </c>
      <c r="N35" s="8"/>
      <c r="O35" s="8"/>
      <c r="P35" s="209"/>
      <c r="Q35" s="10"/>
      <c r="R35" s="10"/>
      <c r="S35" s="10"/>
      <c r="T35" s="10"/>
      <c r="U35" s="10"/>
      <c r="V35" s="10"/>
      <c r="W35" s="119">
        <f t="shared" si="1"/>
        <v>0</v>
      </c>
    </row>
    <row r="36" spans="1:23" s="179" customFormat="1" ht="16.5" customHeight="1">
      <c r="A36" s="218" t="s">
        <v>26</v>
      </c>
      <c r="B36" s="214" t="s">
        <v>12</v>
      </c>
      <c r="C36" s="210"/>
      <c r="D36" s="219"/>
      <c r="E36" s="219"/>
      <c r="F36" s="212"/>
      <c r="G36" s="210"/>
      <c r="H36" s="219"/>
      <c r="I36" s="219"/>
      <c r="J36" s="212"/>
      <c r="K36" s="217">
        <f t="shared" si="3"/>
        <v>0</v>
      </c>
      <c r="L36" s="161">
        <f>Jahresübersicht!$G$26/(Jahresübersicht!$G$24*24)</f>
        <v>0</v>
      </c>
      <c r="M36" s="221">
        <f t="shared" si="4"/>
        <v>0</v>
      </c>
      <c r="N36" s="210"/>
      <c r="O36" s="210"/>
      <c r="P36" s="211"/>
      <c r="Q36" s="212"/>
      <c r="R36" s="212"/>
      <c r="S36" s="212"/>
      <c r="T36" s="212"/>
      <c r="U36" s="212"/>
      <c r="V36" s="212"/>
      <c r="W36" s="119">
        <f t="shared" si="1"/>
        <v>0</v>
      </c>
    </row>
    <row r="37" spans="1:23" s="179" customFormat="1" ht="16.5" customHeight="1">
      <c r="A37" s="218" t="s">
        <v>27</v>
      </c>
      <c r="B37" s="214" t="s">
        <v>14</v>
      </c>
      <c r="C37" s="210"/>
      <c r="D37" s="219"/>
      <c r="E37" s="219"/>
      <c r="F37" s="212"/>
      <c r="G37" s="210"/>
      <c r="H37" s="219"/>
      <c r="I37" s="219"/>
      <c r="J37" s="212"/>
      <c r="K37" s="217">
        <f t="shared" si="3"/>
        <v>0</v>
      </c>
      <c r="L37" s="161">
        <f>Jahresübersicht!$G$26/(Jahresübersicht!$G$24*24)</f>
        <v>0</v>
      </c>
      <c r="M37" s="221">
        <f t="shared" si="4"/>
        <v>0</v>
      </c>
      <c r="N37" s="210"/>
      <c r="O37" s="210"/>
      <c r="P37" s="211"/>
      <c r="Q37" s="212"/>
      <c r="R37" s="212"/>
      <c r="S37" s="212"/>
      <c r="T37" s="212"/>
      <c r="U37" s="212"/>
      <c r="V37" s="212"/>
      <c r="W37" s="119">
        <f t="shared" si="1"/>
        <v>0</v>
      </c>
    </row>
    <row r="38" spans="1:23" ht="16.5" customHeight="1">
      <c r="A38" s="56" t="s">
        <v>28</v>
      </c>
      <c r="B38" s="57" t="s">
        <v>16</v>
      </c>
      <c r="C38" s="210"/>
      <c r="D38" s="219"/>
      <c r="E38" s="219"/>
      <c r="F38" s="212"/>
      <c r="G38" s="210"/>
      <c r="H38" s="219"/>
      <c r="I38" s="219"/>
      <c r="J38" s="212"/>
      <c r="K38" s="4">
        <f t="shared" si="3"/>
        <v>0</v>
      </c>
      <c r="L38" s="161">
        <f>Jahresübersicht!$G$26/(Jahresübersicht!$G$24*24)</f>
        <v>0</v>
      </c>
      <c r="M38" s="221">
        <f t="shared" si="4"/>
        <v>0</v>
      </c>
      <c r="N38" s="210"/>
      <c r="O38" s="210"/>
      <c r="P38" s="211"/>
      <c r="Q38" s="212"/>
      <c r="R38" s="212"/>
      <c r="S38" s="212"/>
      <c r="T38" s="212"/>
      <c r="U38" s="212"/>
      <c r="V38" s="212"/>
      <c r="W38" s="119">
        <f t="shared" si="1"/>
        <v>0</v>
      </c>
    </row>
    <row r="39" spans="1:23" ht="16.5" customHeight="1">
      <c r="A39" s="56" t="s">
        <v>29</v>
      </c>
      <c r="B39" s="57" t="s">
        <v>18</v>
      </c>
      <c r="C39" s="210"/>
      <c r="D39" s="219"/>
      <c r="E39" s="219"/>
      <c r="F39" s="212"/>
      <c r="G39" s="210"/>
      <c r="H39" s="219"/>
      <c r="I39" s="219"/>
      <c r="J39" s="212"/>
      <c r="K39" s="4">
        <f t="shared" si="3"/>
        <v>0</v>
      </c>
      <c r="L39" s="161">
        <f>Jahresübersicht!$G$26/(Jahresübersicht!$G$24*24)</f>
        <v>0</v>
      </c>
      <c r="M39" s="221">
        <f t="shared" si="4"/>
        <v>0</v>
      </c>
      <c r="N39" s="210"/>
      <c r="O39" s="210"/>
      <c r="P39" s="211"/>
      <c r="Q39" s="212"/>
      <c r="R39" s="212"/>
      <c r="S39" s="212"/>
      <c r="T39" s="212"/>
      <c r="U39" s="212"/>
      <c r="V39" s="212"/>
      <c r="W39" s="119">
        <f t="shared" si="1"/>
        <v>0</v>
      </c>
    </row>
    <row r="40" spans="1:23" ht="16.5" customHeight="1">
      <c r="A40" s="218" t="s">
        <v>30</v>
      </c>
      <c r="B40" s="223" t="s">
        <v>6</v>
      </c>
      <c r="C40" s="210"/>
      <c r="D40" s="219"/>
      <c r="E40" s="219"/>
      <c r="F40" s="212"/>
      <c r="G40" s="210"/>
      <c r="H40" s="219"/>
      <c r="I40" s="219"/>
      <c r="J40" s="212"/>
      <c r="K40" s="4">
        <f t="shared" si="3"/>
        <v>0</v>
      </c>
      <c r="L40" s="161">
        <f>Jahresübersicht!$G$26/(Jahresübersicht!$G$24*24)</f>
        <v>0</v>
      </c>
      <c r="M40" s="221">
        <f t="shared" si="4"/>
        <v>0</v>
      </c>
      <c r="N40" s="210"/>
      <c r="O40" s="210"/>
      <c r="P40" s="211"/>
      <c r="Q40" s="212"/>
      <c r="R40" s="212"/>
      <c r="S40" s="212"/>
      <c r="T40" s="212"/>
      <c r="U40" s="212"/>
      <c r="V40" s="212"/>
      <c r="W40" s="119">
        <f t="shared" si="1"/>
        <v>0</v>
      </c>
    </row>
    <row r="41" spans="1:23" s="179" customFormat="1" ht="16.5" customHeight="1">
      <c r="A41" s="58" t="s">
        <v>31</v>
      </c>
      <c r="B41" s="103" t="s">
        <v>8</v>
      </c>
      <c r="C41" s="215"/>
      <c r="D41" s="241"/>
      <c r="E41" s="241"/>
      <c r="F41" s="216"/>
      <c r="G41" s="215"/>
      <c r="H41" s="241"/>
      <c r="I41" s="241"/>
      <c r="J41" s="216"/>
      <c r="K41" s="159">
        <f t="shared" si="3"/>
        <v>0</v>
      </c>
      <c r="M41" s="221">
        <f t="shared" si="4"/>
        <v>0</v>
      </c>
      <c r="N41" s="8"/>
      <c r="O41" s="8"/>
      <c r="P41" s="209"/>
      <c r="Q41" s="10"/>
      <c r="R41" s="10"/>
      <c r="S41" s="10"/>
      <c r="T41" s="10"/>
      <c r="U41" s="10"/>
      <c r="V41" s="10"/>
      <c r="W41" s="119">
        <f t="shared" si="1"/>
        <v>0</v>
      </c>
    </row>
    <row r="42" spans="1:23" ht="16.5" customHeight="1">
      <c r="A42" s="58" t="s">
        <v>32</v>
      </c>
      <c r="B42" s="103" t="s">
        <v>10</v>
      </c>
      <c r="C42" s="8"/>
      <c r="D42" s="9"/>
      <c r="E42" s="9"/>
      <c r="F42" s="10"/>
      <c r="G42" s="8"/>
      <c r="H42" s="9"/>
      <c r="I42" s="9"/>
      <c r="J42" s="10"/>
      <c r="K42" s="159">
        <f t="shared" si="3"/>
        <v>0</v>
      </c>
      <c r="L42" s="161"/>
      <c r="M42" s="221">
        <f t="shared" si="4"/>
        <v>0</v>
      </c>
      <c r="N42" s="8"/>
      <c r="O42" s="8"/>
      <c r="P42" s="209"/>
      <c r="Q42" s="10"/>
      <c r="R42" s="10"/>
      <c r="S42" s="10"/>
      <c r="T42" s="10"/>
      <c r="U42" s="10"/>
      <c r="V42" s="10"/>
      <c r="W42" s="119">
        <f t="shared" si="1"/>
        <v>0</v>
      </c>
    </row>
    <row r="43" spans="1:23" ht="16.5" customHeight="1">
      <c r="A43" s="218" t="s">
        <v>33</v>
      </c>
      <c r="B43" s="214" t="s">
        <v>12</v>
      </c>
      <c r="C43" s="210"/>
      <c r="D43" s="219"/>
      <c r="E43" s="219"/>
      <c r="F43" s="212"/>
      <c r="G43" s="210"/>
      <c r="H43" s="219"/>
      <c r="I43" s="219"/>
      <c r="J43" s="212"/>
      <c r="K43" s="217">
        <f t="shared" si="3"/>
        <v>0</v>
      </c>
      <c r="L43" s="161">
        <f>Jahresübersicht!$G$26/(Jahresübersicht!$G$24*24)</f>
        <v>0</v>
      </c>
      <c r="M43" s="221">
        <f t="shared" si="4"/>
        <v>0</v>
      </c>
      <c r="N43" s="210"/>
      <c r="O43" s="210"/>
      <c r="P43" s="211"/>
      <c r="Q43" s="212"/>
      <c r="R43" s="212"/>
      <c r="S43" s="212"/>
      <c r="T43" s="212"/>
      <c r="U43" s="212"/>
      <c r="V43" s="212"/>
      <c r="W43" s="119">
        <f t="shared" si="1"/>
        <v>0</v>
      </c>
    </row>
    <row r="44" spans="1:23" s="179" customFormat="1" ht="16.5" customHeight="1">
      <c r="A44" s="218" t="s">
        <v>34</v>
      </c>
      <c r="B44" s="214" t="s">
        <v>14</v>
      </c>
      <c r="C44" s="210"/>
      <c r="D44" s="219"/>
      <c r="E44" s="219"/>
      <c r="F44" s="212"/>
      <c r="G44" s="210"/>
      <c r="H44" s="219"/>
      <c r="I44" s="219"/>
      <c r="J44" s="212"/>
      <c r="K44" s="217">
        <f t="shared" si="3"/>
        <v>0</v>
      </c>
      <c r="L44" s="161">
        <f>Jahresübersicht!$G$26/(Jahresübersicht!$G$24*24)</f>
        <v>0</v>
      </c>
      <c r="M44" s="221">
        <f t="shared" si="4"/>
        <v>0</v>
      </c>
      <c r="N44" s="210"/>
      <c r="O44" s="210"/>
      <c r="P44" s="211"/>
      <c r="Q44" s="212"/>
      <c r="R44" s="212"/>
      <c r="S44" s="212"/>
      <c r="T44" s="212"/>
      <c r="U44" s="212"/>
      <c r="V44" s="212"/>
      <c r="W44" s="119">
        <f t="shared" si="1"/>
        <v>0</v>
      </c>
    </row>
    <row r="45" spans="1:23" ht="16.5" customHeight="1">
      <c r="A45" s="56" t="s">
        <v>35</v>
      </c>
      <c r="B45" s="57" t="s">
        <v>16</v>
      </c>
      <c r="C45" s="210"/>
      <c r="D45" s="219"/>
      <c r="E45" s="219"/>
      <c r="F45" s="212"/>
      <c r="G45" s="210"/>
      <c r="H45" s="219"/>
      <c r="I45" s="219"/>
      <c r="J45" s="212"/>
      <c r="K45" s="4">
        <f t="shared" si="3"/>
        <v>0</v>
      </c>
      <c r="L45" s="161">
        <f>Jahresübersicht!$G$26/(Jahresübersicht!$G$24*24)-(1/24*C6*0.01)</f>
        <v>0</v>
      </c>
      <c r="M45" s="221">
        <f t="shared" si="4"/>
        <v>0</v>
      </c>
      <c r="N45" s="210"/>
      <c r="O45" s="210"/>
      <c r="P45" s="211"/>
      <c r="Q45" s="212"/>
      <c r="R45" s="212"/>
      <c r="S45" s="212"/>
      <c r="T45" s="212"/>
      <c r="U45" s="212"/>
      <c r="V45" s="212"/>
      <c r="W45" s="119">
        <f t="shared" si="1"/>
        <v>0</v>
      </c>
    </row>
    <row r="46" spans="1:23" ht="16.5" customHeight="1">
      <c r="A46" s="58" t="s">
        <v>36</v>
      </c>
      <c r="B46" s="103" t="s">
        <v>18</v>
      </c>
      <c r="C46" s="8"/>
      <c r="D46" s="9"/>
      <c r="E46" s="9"/>
      <c r="F46" s="10"/>
      <c r="G46" s="8"/>
      <c r="H46" s="9"/>
      <c r="I46" s="9"/>
      <c r="J46" s="10"/>
      <c r="K46" s="159">
        <f t="shared" si="3"/>
        <v>0</v>
      </c>
      <c r="L46" s="161"/>
      <c r="M46" s="221">
        <f t="shared" si="4"/>
        <v>0</v>
      </c>
      <c r="N46" s="8"/>
      <c r="O46" s="8"/>
      <c r="P46" s="209"/>
      <c r="Q46" s="10"/>
      <c r="R46" s="10"/>
      <c r="S46" s="10"/>
      <c r="T46" s="10"/>
      <c r="U46" s="10"/>
      <c r="V46" s="10"/>
      <c r="W46" s="119">
        <f t="shared" si="1"/>
        <v>0</v>
      </c>
    </row>
    <row r="47" spans="1:23" ht="16.5" customHeight="1">
      <c r="A47" s="218" t="s">
        <v>37</v>
      </c>
      <c r="B47" s="223" t="s">
        <v>6</v>
      </c>
      <c r="C47" s="210"/>
      <c r="D47" s="219"/>
      <c r="E47" s="219"/>
      <c r="F47" s="212"/>
      <c r="G47" s="210"/>
      <c r="H47" s="219"/>
      <c r="I47" s="219"/>
      <c r="J47" s="212"/>
      <c r="K47" s="4">
        <f t="shared" si="3"/>
        <v>0</v>
      </c>
      <c r="L47" s="161">
        <f>Jahresübersicht!$G$26/(Jahresübersicht!$G$24*24)</f>
        <v>0</v>
      </c>
      <c r="M47" s="221">
        <f t="shared" si="4"/>
        <v>0</v>
      </c>
      <c r="N47" s="210"/>
      <c r="O47" s="210"/>
      <c r="P47" s="211"/>
      <c r="Q47" s="212"/>
      <c r="R47" s="212"/>
      <c r="S47" s="212"/>
      <c r="T47" s="212"/>
      <c r="U47" s="212"/>
      <c r="V47" s="212"/>
      <c r="W47" s="119">
        <f t="shared" si="1"/>
        <v>0</v>
      </c>
    </row>
    <row r="48" spans="1:23" ht="16.5" customHeight="1">
      <c r="A48" s="58" t="s">
        <v>38</v>
      </c>
      <c r="B48" s="103" t="s">
        <v>8</v>
      </c>
      <c r="C48" s="215"/>
      <c r="D48" s="241"/>
      <c r="E48" s="241"/>
      <c r="F48" s="216"/>
      <c r="G48" s="215"/>
      <c r="H48" s="241"/>
      <c r="I48" s="241"/>
      <c r="J48" s="216"/>
      <c r="K48" s="159">
        <f t="shared" si="3"/>
        <v>0</v>
      </c>
      <c r="L48" s="161"/>
      <c r="M48" s="221">
        <f t="shared" si="4"/>
        <v>0</v>
      </c>
      <c r="N48" s="8"/>
      <c r="O48" s="8"/>
      <c r="P48" s="209"/>
      <c r="Q48" s="10"/>
      <c r="R48" s="10"/>
      <c r="S48" s="10"/>
      <c r="T48" s="10"/>
      <c r="U48" s="10"/>
      <c r="V48" s="10"/>
      <c r="W48" s="119">
        <f t="shared" si="1"/>
        <v>0</v>
      </c>
    </row>
    <row r="49" spans="1:23" ht="16.5" customHeight="1">
      <c r="A49" s="58" t="s">
        <v>39</v>
      </c>
      <c r="B49" s="103" t="s">
        <v>10</v>
      </c>
      <c r="C49" s="8"/>
      <c r="D49" s="9"/>
      <c r="E49" s="9"/>
      <c r="F49" s="10"/>
      <c r="G49" s="8"/>
      <c r="H49" s="9"/>
      <c r="I49" s="9"/>
      <c r="J49" s="10"/>
      <c r="K49" s="159">
        <f t="shared" si="3"/>
        <v>0</v>
      </c>
      <c r="L49" s="178"/>
      <c r="M49" s="221">
        <f t="shared" si="4"/>
        <v>0</v>
      </c>
      <c r="N49" s="8"/>
      <c r="O49" s="8"/>
      <c r="P49" s="209"/>
      <c r="Q49" s="10"/>
      <c r="R49" s="10"/>
      <c r="S49" s="10"/>
      <c r="T49" s="10"/>
      <c r="U49" s="10"/>
      <c r="V49" s="10"/>
      <c r="W49" s="119">
        <f t="shared" si="1"/>
        <v>0</v>
      </c>
    </row>
    <row r="50" spans="1:23" s="179" customFormat="1" ht="16.5" customHeight="1">
      <c r="A50" s="218" t="s">
        <v>40</v>
      </c>
      <c r="B50" s="214" t="s">
        <v>12</v>
      </c>
      <c r="C50" s="210"/>
      <c r="D50" s="219"/>
      <c r="E50" s="219"/>
      <c r="F50" s="212"/>
      <c r="G50" s="210"/>
      <c r="H50" s="219"/>
      <c r="I50" s="219"/>
      <c r="J50" s="212"/>
      <c r="K50" s="217">
        <f t="shared" si="3"/>
        <v>0</v>
      </c>
      <c r="L50" s="161">
        <f>Jahresübersicht!$G$26/(Jahresübersicht!$G$24*24)</f>
        <v>0</v>
      </c>
      <c r="M50" s="221">
        <f t="shared" si="4"/>
        <v>0</v>
      </c>
      <c r="N50" s="210"/>
      <c r="O50" s="210"/>
      <c r="P50" s="211"/>
      <c r="Q50" s="212"/>
      <c r="R50" s="212"/>
      <c r="S50" s="212"/>
      <c r="T50" s="212"/>
      <c r="U50" s="212"/>
      <c r="V50" s="212"/>
      <c r="W50" s="119"/>
    </row>
    <row r="51" spans="1:23" s="179" customFormat="1" ht="16.5" customHeight="1">
      <c r="A51" s="218" t="s">
        <v>41</v>
      </c>
      <c r="B51" s="214" t="s">
        <v>14</v>
      </c>
      <c r="C51" s="210"/>
      <c r="D51" s="219"/>
      <c r="E51" s="219"/>
      <c r="F51" s="212"/>
      <c r="G51" s="210"/>
      <c r="H51" s="219"/>
      <c r="I51" s="219"/>
      <c r="J51" s="212"/>
      <c r="K51" s="217">
        <f t="shared" si="3"/>
        <v>0</v>
      </c>
      <c r="L51" s="161">
        <f>Jahresübersicht!$G$26/(Jahresübersicht!$G$24*24)</f>
        <v>0</v>
      </c>
      <c r="M51" s="221">
        <f t="shared" si="4"/>
        <v>0</v>
      </c>
      <c r="N51" s="210"/>
      <c r="O51" s="210"/>
      <c r="P51" s="211"/>
      <c r="Q51" s="212"/>
      <c r="R51" s="212"/>
      <c r="S51" s="212"/>
      <c r="T51" s="212"/>
      <c r="U51" s="212"/>
      <c r="V51" s="212"/>
      <c r="W51" s="119"/>
    </row>
    <row r="52" spans="1:23" ht="16.5" customHeight="1" thickBot="1">
      <c r="A52" s="56" t="s">
        <v>49</v>
      </c>
      <c r="B52" s="57" t="s">
        <v>16</v>
      </c>
      <c r="C52" s="210"/>
      <c r="D52" s="219"/>
      <c r="E52" s="219"/>
      <c r="F52" s="212"/>
      <c r="G52" s="210"/>
      <c r="H52" s="219"/>
      <c r="I52" s="219"/>
      <c r="J52" s="212"/>
      <c r="K52" s="4">
        <f t="shared" si="3"/>
        <v>0</v>
      </c>
      <c r="L52" s="161">
        <f>Jahresübersicht!$G$26/(Jahresübersicht!$G$24*24)</f>
        <v>0</v>
      </c>
      <c r="M52" s="221">
        <f t="shared" si="4"/>
        <v>0</v>
      </c>
      <c r="N52" s="210"/>
      <c r="O52" s="210"/>
      <c r="P52" s="211"/>
      <c r="Q52" s="212"/>
      <c r="R52" s="212"/>
      <c r="S52" s="212"/>
      <c r="T52" s="212"/>
      <c r="U52" s="212"/>
      <c r="V52" s="212"/>
      <c r="W52" s="119">
        <f>IF(F52="",D52,F52)</f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 aca="true" t="shared" si="5" ref="K53:U53">SUM(K22:K52)</f>
        <v>0</v>
      </c>
      <c r="L53" s="163">
        <f>SUM(L22:L52)</f>
        <v>0</v>
      </c>
      <c r="M53" s="165"/>
      <c r="N53" s="140">
        <f t="shared" si="5"/>
        <v>0</v>
      </c>
      <c r="O53" s="136">
        <f t="shared" si="5"/>
        <v>0</v>
      </c>
      <c r="P53" s="132">
        <f t="shared" si="5"/>
        <v>0</v>
      </c>
      <c r="Q53" s="132">
        <f t="shared" si="5"/>
        <v>0</v>
      </c>
      <c r="R53" s="132">
        <f t="shared" si="5"/>
        <v>0</v>
      </c>
      <c r="S53" s="132">
        <f t="shared" si="5"/>
        <v>0</v>
      </c>
      <c r="T53" s="132">
        <f t="shared" si="5"/>
        <v>0</v>
      </c>
      <c r="U53" s="132">
        <f t="shared" si="5"/>
        <v>0</v>
      </c>
      <c r="V53" s="132">
        <f>SUM(V22:V52)</f>
        <v>0</v>
      </c>
    </row>
    <row r="54" spans="1:22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 aca="true" t="shared" si="6" ref="K54:U54">SUM(K22:K52)*24</f>
        <v>0</v>
      </c>
      <c r="L54" s="164">
        <f>SUM(L22:L52)*24</f>
        <v>0</v>
      </c>
      <c r="M54" s="151"/>
      <c r="N54" s="141">
        <f t="shared" si="6"/>
        <v>0</v>
      </c>
      <c r="O54" s="137">
        <f t="shared" si="6"/>
        <v>0</v>
      </c>
      <c r="P54" s="133">
        <f t="shared" si="6"/>
        <v>0</v>
      </c>
      <c r="Q54" s="133">
        <f t="shared" si="6"/>
        <v>0</v>
      </c>
      <c r="R54" s="133">
        <f t="shared" si="6"/>
        <v>0</v>
      </c>
      <c r="S54" s="133">
        <f t="shared" si="6"/>
        <v>0</v>
      </c>
      <c r="T54" s="133">
        <f t="shared" si="6"/>
        <v>0</v>
      </c>
      <c r="U54" s="133">
        <f t="shared" si="6"/>
        <v>0</v>
      </c>
      <c r="V54" s="133">
        <f>SUM(V22:V52)*24</f>
        <v>0</v>
      </c>
    </row>
    <row r="55" ht="15" thickTop="1"/>
    <row r="57" spans="1:16" ht="21.7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0">
    <mergeCell ref="V20:V21"/>
    <mergeCell ref="N19:V19"/>
    <mergeCell ref="Q20:Q21"/>
    <mergeCell ref="R20:R21"/>
    <mergeCell ref="S20:S21"/>
    <mergeCell ref="U20:U21"/>
    <mergeCell ref="T20:T21"/>
    <mergeCell ref="P20:P21"/>
    <mergeCell ref="O20:O21"/>
    <mergeCell ref="A1:B1"/>
    <mergeCell ref="A3:B3"/>
    <mergeCell ref="A20:B20"/>
    <mergeCell ref="A14:B14"/>
    <mergeCell ref="C1:D1"/>
    <mergeCell ref="G1:H1"/>
    <mergeCell ref="G3:H3"/>
    <mergeCell ref="M20:M21"/>
    <mergeCell ref="K19:M19"/>
    <mergeCell ref="K20:K21"/>
    <mergeCell ref="L20:L21"/>
  </mergeCells>
  <conditionalFormatting sqref="M22">
    <cfRule type="cellIs" priority="1" dxfId="0" operator="equal" stopIfTrue="1">
      <formula>-$L$22</formula>
    </cfRule>
  </conditionalFormatting>
  <conditionalFormatting sqref="M23:M52">
    <cfRule type="cellIs" priority="2" dxfId="0" operator="between" stopIfTrue="1">
      <formula>M22-L23</formula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4" right="0.4" top="0.79" bottom="0.3937007874015748" header="0.29" footer="0.15748031496062992"/>
  <pageSetup fitToHeight="1" fitToWidth="1" horizontalDpi="600" verticalDpi="600" orientation="landscape" paperSize="9" scale="58" r:id="rId3"/>
  <headerFooter alignWithMargins="0">
    <oddHeader>&amp;C&amp;"Arial,Fett Kursiv"&amp;16Zeiterfassung -  &amp;A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Jahresübersicht!H8</f>
        <v>0</v>
      </c>
    </row>
    <row r="7" spans="2:3" ht="15">
      <c r="B7" s="17" t="s">
        <v>43</v>
      </c>
      <c r="C7" s="105">
        <f>Jahresübersicht!H9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Jahresübersicht!H13</f>
        <v>0</v>
      </c>
      <c r="K9" s="35" t="s">
        <v>69</v>
      </c>
      <c r="L9" s="12">
        <f>SUM(O22:O52)*24</f>
        <v>0</v>
      </c>
      <c r="M9" s="12">
        <f>Mai2006!N9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Jahresübersicht!H25*C6/100</f>
        <v>0</v>
      </c>
      <c r="D10" s="34"/>
      <c r="F10" s="35" t="s">
        <v>113</v>
      </c>
      <c r="G10" s="31">
        <f>Mai2006!G14</f>
        <v>0</v>
      </c>
      <c r="K10" s="35" t="s">
        <v>55</v>
      </c>
      <c r="L10" s="12">
        <f>SUM(P22:P52)*24</f>
        <v>0</v>
      </c>
      <c r="M10" s="12">
        <f>Mai2006!N10</f>
        <v>0</v>
      </c>
      <c r="N10" s="36">
        <f t="shared" si="0"/>
        <v>0</v>
      </c>
    </row>
    <row r="11" spans="2:15" ht="15">
      <c r="B11" s="17" t="s">
        <v>65</v>
      </c>
      <c r="C11" s="31">
        <f>(SUM(K22:K51)*24)+G15+L17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Mai2006!N11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Mai2006!N12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Mai2006!C14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Mai2006!N13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Mai2006!N14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Mai2006!N15</f>
        <v>0</v>
      </c>
      <c r="N15" s="36">
        <f t="shared" si="0"/>
        <v>0</v>
      </c>
    </row>
    <row r="16" spans="2:14" ht="15">
      <c r="B16" s="17"/>
      <c r="D16" s="34"/>
      <c r="K16" s="35" t="str">
        <f>Januar2006!J16</f>
        <v>sonstige Absenzen</v>
      </c>
      <c r="L16" s="12">
        <f>SUM(V22:V52)*24</f>
        <v>0</v>
      </c>
      <c r="M16" s="12">
        <f>Mai2006!N16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92" t="s">
        <v>137</v>
      </c>
      <c r="O19" s="293"/>
      <c r="P19" s="293"/>
      <c r="Q19" s="293"/>
      <c r="R19" s="293"/>
      <c r="S19" s="293"/>
      <c r="T19" s="293"/>
      <c r="U19" s="293"/>
      <c r="V19" s="294"/>
    </row>
    <row r="20" spans="1:22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K16</f>
        <v>sonstige Absenzen</v>
      </c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ht="16.5" customHeight="1">
      <c r="A22" s="56" t="s">
        <v>5</v>
      </c>
      <c r="B22" s="57" t="s">
        <v>18</v>
      </c>
      <c r="C22" s="210"/>
      <c r="D22" s="219"/>
      <c r="E22" s="219"/>
      <c r="F22" s="212"/>
      <c r="G22" s="210"/>
      <c r="H22" s="219"/>
      <c r="I22" s="219"/>
      <c r="J22" s="212"/>
      <c r="K22" s="4">
        <f aca="true" t="shared" si="1" ref="K22:K51">SUM((F22-C22),(J22-G22))-SUM((E22-D22),(I22-H22))</f>
        <v>0</v>
      </c>
      <c r="L22" s="161">
        <f>Jahresübersicht!$H$26/(Jahresübersicht!$H$24*24)</f>
        <v>0</v>
      </c>
      <c r="M22" s="221">
        <f>IF(ISERROR(Mai2006!M52),K22-L22+SUM(N22:V22),Mai2006!M52+K22-L22+SUM(N22:V22))</f>
        <v>0</v>
      </c>
      <c r="N22" s="210"/>
      <c r="O22" s="210"/>
      <c r="P22" s="211"/>
      <c r="Q22" s="212"/>
      <c r="R22" s="212"/>
      <c r="S22" s="212"/>
      <c r="T22" s="212"/>
      <c r="U22" s="212"/>
      <c r="V22" s="212"/>
      <c r="W22" s="119">
        <f aca="true" t="shared" si="2" ref="W22:W49">IF(F22="",D22,F22)</f>
        <v>0</v>
      </c>
    </row>
    <row r="23" spans="1:23" ht="16.5" customHeight="1">
      <c r="A23" s="56" t="s">
        <v>7</v>
      </c>
      <c r="B23" s="57" t="s">
        <v>6</v>
      </c>
      <c r="C23" s="210"/>
      <c r="D23" s="219"/>
      <c r="E23" s="219"/>
      <c r="F23" s="212"/>
      <c r="G23" s="210"/>
      <c r="H23" s="219"/>
      <c r="I23" s="219"/>
      <c r="J23" s="212"/>
      <c r="K23" s="4">
        <f t="shared" si="1"/>
        <v>0</v>
      </c>
      <c r="L23" s="161">
        <f>Jahresübersicht!$H$26/(Jahresübersicht!$H$24*24)</f>
        <v>0</v>
      </c>
      <c r="M23" s="221">
        <f aca="true" t="shared" si="3" ref="M23:M33">M22+K23-L23+SUM(N23:V23)</f>
        <v>0</v>
      </c>
      <c r="N23" s="210"/>
      <c r="O23" s="210"/>
      <c r="P23" s="211"/>
      <c r="Q23" s="212"/>
      <c r="R23" s="212"/>
      <c r="S23" s="212"/>
      <c r="T23" s="212"/>
      <c r="U23" s="212"/>
      <c r="V23" s="212"/>
      <c r="W23" s="119">
        <f t="shared" si="2"/>
        <v>0</v>
      </c>
    </row>
    <row r="24" spans="1:23" ht="16.5" customHeight="1">
      <c r="A24" s="60" t="s">
        <v>9</v>
      </c>
      <c r="B24" s="59" t="s">
        <v>8</v>
      </c>
      <c r="C24" s="8"/>
      <c r="D24" s="9"/>
      <c r="E24" s="9"/>
      <c r="F24" s="10"/>
      <c r="G24" s="8"/>
      <c r="H24" s="9"/>
      <c r="I24" s="9"/>
      <c r="J24" s="10"/>
      <c r="K24" s="159">
        <f t="shared" si="1"/>
        <v>0</v>
      </c>
      <c r="L24" s="161"/>
      <c r="M24" s="221">
        <f t="shared" si="3"/>
        <v>0</v>
      </c>
      <c r="N24" s="8"/>
      <c r="O24" s="8"/>
      <c r="P24" s="209"/>
      <c r="Q24" s="10"/>
      <c r="R24" s="10"/>
      <c r="S24" s="10"/>
      <c r="T24" s="10"/>
      <c r="U24" s="10"/>
      <c r="V24" s="10"/>
      <c r="W24" s="119">
        <f t="shared" si="2"/>
        <v>0</v>
      </c>
    </row>
    <row r="25" spans="1:23" ht="16.5" customHeight="1">
      <c r="A25" s="58" t="s">
        <v>11</v>
      </c>
      <c r="B25" s="103" t="s">
        <v>10</v>
      </c>
      <c r="C25" s="8"/>
      <c r="D25" s="9"/>
      <c r="E25" s="9"/>
      <c r="F25" s="10"/>
      <c r="G25" s="8"/>
      <c r="H25" s="9"/>
      <c r="I25" s="9"/>
      <c r="J25" s="10"/>
      <c r="K25" s="159">
        <f t="shared" si="1"/>
        <v>0</v>
      </c>
      <c r="L25" s="161"/>
      <c r="M25" s="221">
        <f t="shared" si="3"/>
        <v>0</v>
      </c>
      <c r="N25" s="8"/>
      <c r="O25" s="8"/>
      <c r="P25" s="209"/>
      <c r="Q25" s="10"/>
      <c r="R25" s="10"/>
      <c r="S25" s="10"/>
      <c r="T25" s="10"/>
      <c r="U25" s="10"/>
      <c r="V25" s="10"/>
      <c r="W25" s="119">
        <f t="shared" si="2"/>
        <v>0</v>
      </c>
    </row>
    <row r="26" spans="1:23" s="179" customFormat="1" ht="16.5" customHeight="1">
      <c r="A26" s="58" t="s">
        <v>13</v>
      </c>
      <c r="B26" s="59" t="s">
        <v>12</v>
      </c>
      <c r="C26" s="8"/>
      <c r="D26" s="9"/>
      <c r="E26" s="9"/>
      <c r="F26" s="10"/>
      <c r="G26" s="8"/>
      <c r="H26" s="9"/>
      <c r="I26" s="9"/>
      <c r="J26" s="10"/>
      <c r="K26" s="11">
        <f>SUM((F26-C26),(J26-G26))-SUM((E26-D26),(I26-H26))</f>
        <v>0</v>
      </c>
      <c r="L26" s="161"/>
      <c r="M26" s="221">
        <f t="shared" si="3"/>
        <v>0</v>
      </c>
      <c r="N26" s="8"/>
      <c r="O26" s="8"/>
      <c r="P26" s="209"/>
      <c r="Q26" s="10"/>
      <c r="R26" s="10"/>
      <c r="S26" s="10"/>
      <c r="T26" s="10"/>
      <c r="U26" s="10"/>
      <c r="V26" s="10"/>
      <c r="W26" s="119">
        <f t="shared" si="2"/>
        <v>0</v>
      </c>
    </row>
    <row r="27" spans="1:23" s="179" customFormat="1" ht="16.5" customHeight="1">
      <c r="A27" s="218" t="s">
        <v>15</v>
      </c>
      <c r="B27" s="214" t="s">
        <v>14</v>
      </c>
      <c r="C27" s="210"/>
      <c r="D27" s="219"/>
      <c r="E27" s="219"/>
      <c r="F27" s="212"/>
      <c r="G27" s="210"/>
      <c r="H27" s="219"/>
      <c r="I27" s="219"/>
      <c r="J27" s="212"/>
      <c r="K27" s="217">
        <f>SUM((F27-C27),(J27-G27))-SUM((E27-D27),(I27-H27))</f>
        <v>0</v>
      </c>
      <c r="L27" s="161">
        <f>Jahresübersicht!$H$26/(Jahresübersicht!$H$24*24)</f>
        <v>0</v>
      </c>
      <c r="M27" s="221">
        <f t="shared" si="3"/>
        <v>0</v>
      </c>
      <c r="N27" s="210"/>
      <c r="O27" s="210"/>
      <c r="P27" s="211"/>
      <c r="Q27" s="212"/>
      <c r="R27" s="212"/>
      <c r="S27" s="212"/>
      <c r="T27" s="212"/>
      <c r="U27" s="212"/>
      <c r="V27" s="212"/>
      <c r="W27" s="119">
        <f t="shared" si="2"/>
        <v>0</v>
      </c>
    </row>
    <row r="28" spans="1:23" ht="16.5" customHeight="1">
      <c r="A28" s="56" t="s">
        <v>17</v>
      </c>
      <c r="B28" s="150" t="s">
        <v>16</v>
      </c>
      <c r="C28" s="210"/>
      <c r="D28" s="219"/>
      <c r="E28" s="219"/>
      <c r="F28" s="212"/>
      <c r="G28" s="210"/>
      <c r="H28" s="219"/>
      <c r="I28" s="219"/>
      <c r="J28" s="212"/>
      <c r="K28" s="4">
        <f t="shared" si="1"/>
        <v>0</v>
      </c>
      <c r="L28" s="161">
        <f>Jahresübersicht!$H$26/(Jahresübersicht!$H$24*24)</f>
        <v>0</v>
      </c>
      <c r="M28" s="221">
        <f t="shared" si="3"/>
        <v>0</v>
      </c>
      <c r="N28" s="210"/>
      <c r="O28" s="210"/>
      <c r="P28" s="211"/>
      <c r="Q28" s="212"/>
      <c r="R28" s="212"/>
      <c r="S28" s="212"/>
      <c r="T28" s="212"/>
      <c r="U28" s="212"/>
      <c r="V28" s="212"/>
      <c r="W28" s="119">
        <f t="shared" si="2"/>
        <v>0</v>
      </c>
    </row>
    <row r="29" spans="1:23" ht="16.5" customHeight="1">
      <c r="A29" s="56" t="s">
        <v>19</v>
      </c>
      <c r="B29" s="57" t="s">
        <v>18</v>
      </c>
      <c r="C29" s="210"/>
      <c r="D29" s="219"/>
      <c r="E29" s="219"/>
      <c r="F29" s="212"/>
      <c r="G29" s="210"/>
      <c r="H29" s="219"/>
      <c r="I29" s="219"/>
      <c r="J29" s="212"/>
      <c r="K29" s="4">
        <f t="shared" si="1"/>
        <v>0</v>
      </c>
      <c r="L29" s="161">
        <f>Jahresübersicht!$H$26/(Jahresübersicht!$H$24*24)</f>
        <v>0</v>
      </c>
      <c r="M29" s="221">
        <f t="shared" si="3"/>
        <v>0</v>
      </c>
      <c r="N29" s="210"/>
      <c r="O29" s="210"/>
      <c r="P29" s="211"/>
      <c r="Q29" s="212"/>
      <c r="R29" s="212"/>
      <c r="S29" s="212"/>
      <c r="T29" s="212"/>
      <c r="U29" s="212"/>
      <c r="V29" s="212"/>
      <c r="W29" s="119">
        <f t="shared" si="2"/>
        <v>0</v>
      </c>
    </row>
    <row r="30" spans="1:23" ht="16.5" customHeight="1">
      <c r="A30" s="56" t="s">
        <v>20</v>
      </c>
      <c r="B30" s="57" t="s">
        <v>6</v>
      </c>
      <c r="C30" s="210"/>
      <c r="D30" s="219"/>
      <c r="E30" s="219"/>
      <c r="F30" s="212"/>
      <c r="G30" s="210"/>
      <c r="H30" s="219"/>
      <c r="I30" s="219"/>
      <c r="J30" s="212"/>
      <c r="K30" s="4">
        <f t="shared" si="1"/>
        <v>0</v>
      </c>
      <c r="L30" s="161">
        <f>Jahresübersicht!$H$26/(Jahresübersicht!$H$24*24)</f>
        <v>0</v>
      </c>
      <c r="M30" s="221">
        <f t="shared" si="3"/>
        <v>0</v>
      </c>
      <c r="N30" s="210"/>
      <c r="O30" s="210"/>
      <c r="P30" s="211"/>
      <c r="Q30" s="212"/>
      <c r="R30" s="212"/>
      <c r="S30" s="212"/>
      <c r="T30" s="212"/>
      <c r="U30" s="212"/>
      <c r="V30" s="212"/>
      <c r="W30" s="119">
        <f t="shared" si="2"/>
        <v>0</v>
      </c>
    </row>
    <row r="31" spans="1:23" ht="16.5" customHeight="1">
      <c r="A31" s="60" t="s">
        <v>21</v>
      </c>
      <c r="B31" s="59" t="s">
        <v>8</v>
      </c>
      <c r="C31" s="8"/>
      <c r="D31" s="9"/>
      <c r="E31" s="9"/>
      <c r="F31" s="10"/>
      <c r="G31" s="8"/>
      <c r="H31" s="9"/>
      <c r="I31" s="9"/>
      <c r="J31" s="10"/>
      <c r="K31" s="159">
        <f t="shared" si="1"/>
        <v>0</v>
      </c>
      <c r="M31" s="221">
        <f t="shared" si="3"/>
        <v>0</v>
      </c>
      <c r="N31" s="8"/>
      <c r="O31" s="8"/>
      <c r="P31" s="209"/>
      <c r="Q31" s="10"/>
      <c r="R31" s="10"/>
      <c r="S31" s="10"/>
      <c r="T31" s="10"/>
      <c r="U31" s="10"/>
      <c r="V31" s="10"/>
      <c r="W31" s="119">
        <f t="shared" si="2"/>
        <v>0</v>
      </c>
    </row>
    <row r="32" spans="1:23" ht="16.5" customHeight="1">
      <c r="A32" s="58" t="s">
        <v>22</v>
      </c>
      <c r="B32" s="103" t="s">
        <v>10</v>
      </c>
      <c r="C32" s="8"/>
      <c r="D32" s="9"/>
      <c r="E32" s="9"/>
      <c r="F32" s="10"/>
      <c r="G32" s="8"/>
      <c r="H32" s="9"/>
      <c r="I32" s="9"/>
      <c r="J32" s="10"/>
      <c r="K32" s="159">
        <f t="shared" si="1"/>
        <v>0</v>
      </c>
      <c r="L32" s="161"/>
      <c r="M32" s="221">
        <f t="shared" si="3"/>
        <v>0</v>
      </c>
      <c r="N32" s="8"/>
      <c r="O32" s="8"/>
      <c r="P32" s="209"/>
      <c r="Q32" s="10"/>
      <c r="R32" s="10"/>
      <c r="S32" s="10"/>
      <c r="T32" s="10"/>
      <c r="U32" s="10"/>
      <c r="V32" s="10"/>
      <c r="W32" s="119">
        <f t="shared" si="2"/>
        <v>0</v>
      </c>
    </row>
    <row r="33" spans="1:23" s="179" customFormat="1" ht="16.5" customHeight="1">
      <c r="A33" s="218" t="s">
        <v>23</v>
      </c>
      <c r="B33" s="214" t="s">
        <v>12</v>
      </c>
      <c r="C33" s="210"/>
      <c r="D33" s="219"/>
      <c r="E33" s="219"/>
      <c r="F33" s="212"/>
      <c r="G33" s="210"/>
      <c r="H33" s="219"/>
      <c r="I33" s="219"/>
      <c r="J33" s="212"/>
      <c r="K33" s="217">
        <f t="shared" si="1"/>
        <v>0</v>
      </c>
      <c r="L33" s="161">
        <f>Jahresübersicht!$H$26/(Jahresübersicht!$H$24*24)</f>
        <v>0</v>
      </c>
      <c r="M33" s="221">
        <f t="shared" si="3"/>
        <v>0</v>
      </c>
      <c r="N33" s="210"/>
      <c r="O33" s="210"/>
      <c r="P33" s="211"/>
      <c r="Q33" s="212"/>
      <c r="R33" s="212"/>
      <c r="S33" s="212"/>
      <c r="T33" s="212"/>
      <c r="U33" s="212"/>
      <c r="V33" s="212"/>
      <c r="W33" s="119">
        <f t="shared" si="2"/>
        <v>0</v>
      </c>
    </row>
    <row r="34" spans="1:23" s="179" customFormat="1" ht="16.5" customHeight="1">
      <c r="A34" s="218" t="s">
        <v>24</v>
      </c>
      <c r="B34" s="214" t="s">
        <v>14</v>
      </c>
      <c r="C34" s="210"/>
      <c r="D34" s="219"/>
      <c r="E34" s="219"/>
      <c r="F34" s="212"/>
      <c r="G34" s="210"/>
      <c r="H34" s="219"/>
      <c r="I34" s="219"/>
      <c r="J34" s="212"/>
      <c r="K34" s="217">
        <f t="shared" si="1"/>
        <v>0</v>
      </c>
      <c r="L34" s="161">
        <f>Jahresübersicht!$H$26/(Jahresübersicht!$H$24*24)</f>
        <v>0</v>
      </c>
      <c r="M34" s="221">
        <f aca="true" t="shared" si="4" ref="M34:M51">M33+K34-L34+SUM(N34:V34)</f>
        <v>0</v>
      </c>
      <c r="N34" s="210"/>
      <c r="O34" s="210"/>
      <c r="P34" s="211"/>
      <c r="Q34" s="212"/>
      <c r="R34" s="212"/>
      <c r="S34" s="212"/>
      <c r="T34" s="212"/>
      <c r="U34" s="212"/>
      <c r="V34" s="212"/>
      <c r="W34" s="119">
        <f t="shared" si="2"/>
        <v>0</v>
      </c>
    </row>
    <row r="35" spans="1:23" ht="16.5" customHeight="1">
      <c r="A35" s="56" t="s">
        <v>25</v>
      </c>
      <c r="B35" s="150" t="s">
        <v>16</v>
      </c>
      <c r="C35" s="210"/>
      <c r="D35" s="219"/>
      <c r="E35" s="219"/>
      <c r="F35" s="212"/>
      <c r="G35" s="210"/>
      <c r="H35" s="219"/>
      <c r="I35" s="219"/>
      <c r="J35" s="212"/>
      <c r="K35" s="4">
        <f t="shared" si="1"/>
        <v>0</v>
      </c>
      <c r="L35" s="161">
        <f>Jahresübersicht!$H$26/(Jahresübersicht!$H$24*24)</f>
        <v>0</v>
      </c>
      <c r="M35" s="221">
        <f t="shared" si="4"/>
        <v>0</v>
      </c>
      <c r="N35" s="210"/>
      <c r="O35" s="210"/>
      <c r="P35" s="211"/>
      <c r="Q35" s="212"/>
      <c r="R35" s="212"/>
      <c r="S35" s="212"/>
      <c r="T35" s="212"/>
      <c r="U35" s="212"/>
      <c r="V35" s="212"/>
      <c r="W35" s="119">
        <f t="shared" si="2"/>
        <v>0</v>
      </c>
    </row>
    <row r="36" spans="1:23" ht="16.5" customHeight="1">
      <c r="A36" s="56" t="s">
        <v>26</v>
      </c>
      <c r="B36" s="57" t="s">
        <v>18</v>
      </c>
      <c r="C36" s="210"/>
      <c r="D36" s="219"/>
      <c r="E36" s="219"/>
      <c r="F36" s="212"/>
      <c r="G36" s="210"/>
      <c r="H36" s="219"/>
      <c r="I36" s="219"/>
      <c r="J36" s="212"/>
      <c r="K36" s="4">
        <f t="shared" si="1"/>
        <v>0</v>
      </c>
      <c r="L36" s="161">
        <f>Jahresübersicht!$H$26/(Jahresübersicht!$H$24*24)</f>
        <v>0</v>
      </c>
      <c r="M36" s="221">
        <f t="shared" si="4"/>
        <v>0</v>
      </c>
      <c r="N36" s="210"/>
      <c r="O36" s="210"/>
      <c r="P36" s="211"/>
      <c r="Q36" s="212"/>
      <c r="R36" s="212"/>
      <c r="S36" s="212"/>
      <c r="T36" s="212"/>
      <c r="U36" s="212"/>
      <c r="V36" s="212"/>
      <c r="W36" s="119">
        <f t="shared" si="2"/>
        <v>0</v>
      </c>
    </row>
    <row r="37" spans="1:23" ht="16.5" customHeight="1">
      <c r="A37" s="56" t="s">
        <v>27</v>
      </c>
      <c r="B37" s="57" t="s">
        <v>6</v>
      </c>
      <c r="C37" s="210"/>
      <c r="D37" s="219"/>
      <c r="E37" s="219"/>
      <c r="F37" s="212"/>
      <c r="G37" s="210"/>
      <c r="H37" s="219"/>
      <c r="I37" s="219"/>
      <c r="J37" s="212"/>
      <c r="K37" s="4">
        <f t="shared" si="1"/>
        <v>0</v>
      </c>
      <c r="L37" s="161">
        <f>Jahresübersicht!$H$26/(Jahresübersicht!$H$24*24)</f>
        <v>0</v>
      </c>
      <c r="M37" s="221">
        <f t="shared" si="4"/>
        <v>0</v>
      </c>
      <c r="N37" s="210"/>
      <c r="O37" s="210"/>
      <c r="P37" s="211"/>
      <c r="Q37" s="212"/>
      <c r="R37" s="212"/>
      <c r="S37" s="212"/>
      <c r="T37" s="212"/>
      <c r="U37" s="212"/>
      <c r="V37" s="212"/>
      <c r="W37" s="119">
        <f t="shared" si="2"/>
        <v>0</v>
      </c>
    </row>
    <row r="38" spans="1:23" ht="16.5" customHeight="1">
      <c r="A38" s="60" t="s">
        <v>28</v>
      </c>
      <c r="B38" s="59" t="s">
        <v>8</v>
      </c>
      <c r="C38" s="8"/>
      <c r="D38" s="9"/>
      <c r="E38" s="9"/>
      <c r="F38" s="10"/>
      <c r="G38" s="8"/>
      <c r="H38" s="9"/>
      <c r="I38" s="9"/>
      <c r="J38" s="10"/>
      <c r="K38" s="159">
        <f t="shared" si="1"/>
        <v>0</v>
      </c>
      <c r="M38" s="221">
        <f t="shared" si="4"/>
        <v>0</v>
      </c>
      <c r="N38" s="8"/>
      <c r="O38" s="8"/>
      <c r="P38" s="209"/>
      <c r="Q38" s="10"/>
      <c r="R38" s="10"/>
      <c r="S38" s="10"/>
      <c r="T38" s="10"/>
      <c r="U38" s="10"/>
      <c r="V38" s="10"/>
      <c r="W38" s="119">
        <f t="shared" si="2"/>
        <v>0</v>
      </c>
    </row>
    <row r="39" spans="1:23" ht="16.5" customHeight="1">
      <c r="A39" s="58" t="s">
        <v>29</v>
      </c>
      <c r="B39" s="103" t="s">
        <v>10</v>
      </c>
      <c r="C39" s="8"/>
      <c r="D39" s="9"/>
      <c r="E39" s="9"/>
      <c r="F39" s="10"/>
      <c r="G39" s="8"/>
      <c r="H39" s="9"/>
      <c r="I39" s="9"/>
      <c r="J39" s="10"/>
      <c r="K39" s="159">
        <f t="shared" si="1"/>
        <v>0</v>
      </c>
      <c r="L39" s="161"/>
      <c r="M39" s="221">
        <f t="shared" si="4"/>
        <v>0</v>
      </c>
      <c r="N39" s="8"/>
      <c r="O39" s="8"/>
      <c r="P39" s="209"/>
      <c r="Q39" s="10"/>
      <c r="R39" s="10"/>
      <c r="S39" s="10"/>
      <c r="T39" s="10"/>
      <c r="U39" s="10"/>
      <c r="V39" s="10"/>
      <c r="W39" s="119">
        <f t="shared" si="2"/>
        <v>0</v>
      </c>
    </row>
    <row r="40" spans="1:23" s="179" customFormat="1" ht="16.5" customHeight="1">
      <c r="A40" s="218" t="s">
        <v>30</v>
      </c>
      <c r="B40" s="214" t="s">
        <v>12</v>
      </c>
      <c r="C40" s="210"/>
      <c r="D40" s="219"/>
      <c r="E40" s="219"/>
      <c r="F40" s="212"/>
      <c r="G40" s="210"/>
      <c r="H40" s="219"/>
      <c r="I40" s="219"/>
      <c r="J40" s="212"/>
      <c r="K40" s="217">
        <f t="shared" si="1"/>
        <v>0</v>
      </c>
      <c r="L40" s="161">
        <f>Jahresübersicht!$H$26/(Jahresübersicht!$H$24*24)</f>
        <v>0</v>
      </c>
      <c r="M40" s="221">
        <f t="shared" si="4"/>
        <v>0</v>
      </c>
      <c r="N40" s="210"/>
      <c r="O40" s="210"/>
      <c r="P40" s="211"/>
      <c r="Q40" s="212"/>
      <c r="R40" s="212"/>
      <c r="S40" s="212"/>
      <c r="T40" s="212"/>
      <c r="U40" s="212"/>
      <c r="V40" s="212"/>
      <c r="W40" s="119">
        <f t="shared" si="2"/>
        <v>0</v>
      </c>
    </row>
    <row r="41" spans="1:23" s="179" customFormat="1" ht="16.5" customHeight="1">
      <c r="A41" s="218" t="s">
        <v>31</v>
      </c>
      <c r="B41" s="214" t="s">
        <v>14</v>
      </c>
      <c r="C41" s="210"/>
      <c r="D41" s="219"/>
      <c r="E41" s="219"/>
      <c r="F41" s="212"/>
      <c r="G41" s="210"/>
      <c r="H41" s="219"/>
      <c r="I41" s="219"/>
      <c r="J41" s="212"/>
      <c r="K41" s="217">
        <f t="shared" si="1"/>
        <v>0</v>
      </c>
      <c r="L41" s="161">
        <f>Jahresübersicht!$H$26/(Jahresübersicht!$H$24*24)</f>
        <v>0</v>
      </c>
      <c r="M41" s="221">
        <f t="shared" si="4"/>
        <v>0</v>
      </c>
      <c r="N41" s="210"/>
      <c r="O41" s="210"/>
      <c r="P41" s="211"/>
      <c r="Q41" s="212"/>
      <c r="R41" s="212"/>
      <c r="S41" s="212"/>
      <c r="T41" s="212"/>
      <c r="U41" s="212"/>
      <c r="V41" s="212"/>
      <c r="W41" s="119">
        <f t="shared" si="2"/>
        <v>0</v>
      </c>
    </row>
    <row r="42" spans="1:23" ht="16.5" customHeight="1">
      <c r="A42" s="56" t="s">
        <v>32</v>
      </c>
      <c r="B42" s="150" t="s">
        <v>16</v>
      </c>
      <c r="C42" s="210"/>
      <c r="D42" s="219"/>
      <c r="E42" s="219"/>
      <c r="F42" s="212"/>
      <c r="G42" s="210"/>
      <c r="H42" s="219"/>
      <c r="I42" s="219"/>
      <c r="J42" s="212"/>
      <c r="K42" s="4">
        <f t="shared" si="1"/>
        <v>0</v>
      </c>
      <c r="L42" s="161">
        <f>Jahresübersicht!$H$26/(Jahresübersicht!$H$24*24)</f>
        <v>0</v>
      </c>
      <c r="M42" s="221">
        <f t="shared" si="4"/>
        <v>0</v>
      </c>
      <c r="N42" s="210"/>
      <c r="O42" s="210"/>
      <c r="P42" s="211"/>
      <c r="Q42" s="212"/>
      <c r="R42" s="212"/>
      <c r="S42" s="212"/>
      <c r="T42" s="212"/>
      <c r="U42" s="212"/>
      <c r="V42" s="212"/>
      <c r="W42" s="119">
        <f t="shared" si="2"/>
        <v>0</v>
      </c>
    </row>
    <row r="43" spans="1:23" ht="16.5" customHeight="1">
      <c r="A43" s="56" t="s">
        <v>33</v>
      </c>
      <c r="B43" s="57" t="s">
        <v>18</v>
      </c>
      <c r="C43" s="210"/>
      <c r="D43" s="219"/>
      <c r="E43" s="219"/>
      <c r="F43" s="212"/>
      <c r="G43" s="210"/>
      <c r="H43" s="219"/>
      <c r="I43" s="219"/>
      <c r="J43" s="212"/>
      <c r="K43" s="4">
        <f t="shared" si="1"/>
        <v>0</v>
      </c>
      <c r="L43" s="161">
        <f>Jahresübersicht!$H$26/(Jahresübersicht!$H$24*24)</f>
        <v>0</v>
      </c>
      <c r="M43" s="221">
        <f t="shared" si="4"/>
        <v>0</v>
      </c>
      <c r="N43" s="210"/>
      <c r="O43" s="210"/>
      <c r="P43" s="211"/>
      <c r="Q43" s="212"/>
      <c r="R43" s="212"/>
      <c r="S43" s="212"/>
      <c r="T43" s="212"/>
      <c r="U43" s="212"/>
      <c r="V43" s="212"/>
      <c r="W43" s="119">
        <f t="shared" si="2"/>
        <v>0</v>
      </c>
    </row>
    <row r="44" spans="1:23" ht="16.5" customHeight="1">
      <c r="A44" s="56" t="s">
        <v>34</v>
      </c>
      <c r="B44" s="57" t="s">
        <v>6</v>
      </c>
      <c r="C44" s="210"/>
      <c r="D44" s="219"/>
      <c r="E44" s="219"/>
      <c r="F44" s="212"/>
      <c r="G44" s="210"/>
      <c r="H44" s="219"/>
      <c r="I44" s="219"/>
      <c r="J44" s="212"/>
      <c r="K44" s="4">
        <f t="shared" si="1"/>
        <v>0</v>
      </c>
      <c r="L44" s="161">
        <f>Jahresübersicht!$H$26/(Jahresübersicht!$H$24*24)</f>
        <v>0</v>
      </c>
      <c r="M44" s="221">
        <f t="shared" si="4"/>
        <v>0</v>
      </c>
      <c r="N44" s="210"/>
      <c r="O44" s="210"/>
      <c r="P44" s="211"/>
      <c r="Q44" s="212"/>
      <c r="R44" s="212"/>
      <c r="S44" s="212"/>
      <c r="T44" s="212"/>
      <c r="U44" s="212"/>
      <c r="V44" s="212"/>
      <c r="W44" s="119">
        <f t="shared" si="2"/>
        <v>0</v>
      </c>
    </row>
    <row r="45" spans="1:23" ht="16.5" customHeight="1">
      <c r="A45" s="60" t="s">
        <v>35</v>
      </c>
      <c r="B45" s="59" t="s">
        <v>8</v>
      </c>
      <c r="C45" s="8"/>
      <c r="D45" s="9"/>
      <c r="E45" s="9"/>
      <c r="F45" s="10"/>
      <c r="G45" s="8"/>
      <c r="H45" s="9"/>
      <c r="I45" s="9"/>
      <c r="J45" s="10"/>
      <c r="K45" s="159">
        <f t="shared" si="1"/>
        <v>0</v>
      </c>
      <c r="M45" s="221">
        <f t="shared" si="4"/>
        <v>0</v>
      </c>
      <c r="N45" s="8"/>
      <c r="O45" s="8"/>
      <c r="P45" s="209"/>
      <c r="Q45" s="10"/>
      <c r="R45" s="10"/>
      <c r="S45" s="10"/>
      <c r="T45" s="10"/>
      <c r="U45" s="10"/>
      <c r="V45" s="10"/>
      <c r="W45" s="119">
        <f t="shared" si="2"/>
        <v>0</v>
      </c>
    </row>
    <row r="46" spans="1:23" ht="16.5" customHeight="1">
      <c r="A46" s="58" t="s">
        <v>36</v>
      </c>
      <c r="B46" s="103" t="s">
        <v>10</v>
      </c>
      <c r="C46" s="8"/>
      <c r="D46" s="9"/>
      <c r="E46" s="9"/>
      <c r="F46" s="10"/>
      <c r="G46" s="8"/>
      <c r="H46" s="9"/>
      <c r="I46" s="9"/>
      <c r="J46" s="10"/>
      <c r="K46" s="159">
        <f t="shared" si="1"/>
        <v>0</v>
      </c>
      <c r="L46" s="161"/>
      <c r="M46" s="221">
        <f t="shared" si="4"/>
        <v>0</v>
      </c>
      <c r="N46" s="8"/>
      <c r="O46" s="8"/>
      <c r="P46" s="209"/>
      <c r="Q46" s="10"/>
      <c r="R46" s="10"/>
      <c r="S46" s="10"/>
      <c r="T46" s="10"/>
      <c r="U46" s="10"/>
      <c r="V46" s="10"/>
      <c r="W46" s="119">
        <f t="shared" si="2"/>
        <v>0</v>
      </c>
    </row>
    <row r="47" spans="1:23" s="179" customFormat="1" ht="16.5" customHeight="1">
      <c r="A47" s="218" t="s">
        <v>37</v>
      </c>
      <c r="B47" s="214" t="s">
        <v>12</v>
      </c>
      <c r="C47" s="210"/>
      <c r="D47" s="219"/>
      <c r="E47" s="219"/>
      <c r="F47" s="212"/>
      <c r="G47" s="210"/>
      <c r="H47" s="219"/>
      <c r="I47" s="219"/>
      <c r="J47" s="212"/>
      <c r="K47" s="217">
        <f t="shared" si="1"/>
        <v>0</v>
      </c>
      <c r="L47" s="161">
        <f>Jahresübersicht!$H$26/(Jahresübersicht!$H$24*24)</f>
        <v>0</v>
      </c>
      <c r="M47" s="221">
        <f t="shared" si="4"/>
        <v>0</v>
      </c>
      <c r="N47" s="210"/>
      <c r="O47" s="210"/>
      <c r="P47" s="211"/>
      <c r="Q47" s="212"/>
      <c r="R47" s="212"/>
      <c r="S47" s="212"/>
      <c r="T47" s="212"/>
      <c r="U47" s="212"/>
      <c r="V47" s="212"/>
      <c r="W47" s="119">
        <f t="shared" si="2"/>
        <v>0</v>
      </c>
    </row>
    <row r="48" spans="1:23" s="179" customFormat="1" ht="16.5" customHeight="1">
      <c r="A48" s="218" t="s">
        <v>38</v>
      </c>
      <c r="B48" s="214" t="s">
        <v>14</v>
      </c>
      <c r="C48" s="210"/>
      <c r="D48" s="219"/>
      <c r="E48" s="219"/>
      <c r="F48" s="212"/>
      <c r="G48" s="210"/>
      <c r="H48" s="219"/>
      <c r="I48" s="219"/>
      <c r="J48" s="212"/>
      <c r="K48" s="217">
        <f t="shared" si="1"/>
        <v>0</v>
      </c>
      <c r="L48" s="161">
        <f>Jahresübersicht!$H$26/(Jahresübersicht!$H$24*24)</f>
        <v>0</v>
      </c>
      <c r="M48" s="221">
        <f t="shared" si="4"/>
        <v>0</v>
      </c>
      <c r="N48" s="210"/>
      <c r="O48" s="210"/>
      <c r="P48" s="211"/>
      <c r="Q48" s="212"/>
      <c r="R48" s="212"/>
      <c r="S48" s="212"/>
      <c r="T48" s="212"/>
      <c r="U48" s="212"/>
      <c r="V48" s="212"/>
      <c r="W48" s="119">
        <f t="shared" si="2"/>
        <v>0</v>
      </c>
    </row>
    <row r="49" spans="1:23" ht="16.5" customHeight="1">
      <c r="A49" s="56" t="s">
        <v>39</v>
      </c>
      <c r="B49" s="150" t="s">
        <v>16</v>
      </c>
      <c r="C49" s="210"/>
      <c r="D49" s="219"/>
      <c r="E49" s="219"/>
      <c r="F49" s="212"/>
      <c r="G49" s="210"/>
      <c r="H49" s="219"/>
      <c r="I49" s="219"/>
      <c r="J49" s="212"/>
      <c r="K49" s="4">
        <f t="shared" si="1"/>
        <v>0</v>
      </c>
      <c r="L49" s="161">
        <f>Jahresübersicht!$H$26/(Jahresübersicht!$H$24*24)</f>
        <v>0</v>
      </c>
      <c r="M49" s="221">
        <f t="shared" si="4"/>
        <v>0</v>
      </c>
      <c r="N49" s="210"/>
      <c r="O49" s="210"/>
      <c r="P49" s="211"/>
      <c r="Q49" s="212"/>
      <c r="R49" s="212"/>
      <c r="S49" s="212"/>
      <c r="T49" s="212"/>
      <c r="U49" s="212"/>
      <c r="V49" s="212"/>
      <c r="W49" s="119">
        <f t="shared" si="2"/>
        <v>0</v>
      </c>
    </row>
    <row r="50" spans="1:23" ht="16.5" customHeight="1">
      <c r="A50" s="56" t="s">
        <v>40</v>
      </c>
      <c r="B50" s="57" t="s">
        <v>18</v>
      </c>
      <c r="C50" s="210"/>
      <c r="D50" s="219"/>
      <c r="E50" s="219"/>
      <c r="F50" s="212"/>
      <c r="G50" s="210"/>
      <c r="H50" s="219"/>
      <c r="I50" s="219"/>
      <c r="J50" s="212"/>
      <c r="K50" s="4">
        <f t="shared" si="1"/>
        <v>0</v>
      </c>
      <c r="L50" s="161">
        <f>Jahresübersicht!$H$26/(Jahresübersicht!$H$24*24)</f>
        <v>0</v>
      </c>
      <c r="M50" s="221">
        <f t="shared" si="4"/>
        <v>0</v>
      </c>
      <c r="N50" s="210"/>
      <c r="O50" s="210"/>
      <c r="P50" s="211"/>
      <c r="Q50" s="212"/>
      <c r="R50" s="212"/>
      <c r="S50" s="212"/>
      <c r="T50" s="212"/>
      <c r="U50" s="212"/>
      <c r="V50" s="212"/>
      <c r="W50" s="119"/>
    </row>
    <row r="51" spans="1:23" ht="16.5" customHeight="1">
      <c r="A51" s="56" t="s">
        <v>41</v>
      </c>
      <c r="B51" s="57" t="s">
        <v>6</v>
      </c>
      <c r="C51" s="210"/>
      <c r="D51" s="219"/>
      <c r="E51" s="219"/>
      <c r="F51" s="212"/>
      <c r="G51" s="210"/>
      <c r="H51" s="219"/>
      <c r="I51" s="219"/>
      <c r="J51" s="212"/>
      <c r="K51" s="4">
        <f t="shared" si="1"/>
        <v>0</v>
      </c>
      <c r="L51" s="161">
        <f>Jahresübersicht!$H$26/(Jahresübersicht!$H$24*24)</f>
        <v>0</v>
      </c>
      <c r="M51" s="221">
        <f t="shared" si="4"/>
        <v>0</v>
      </c>
      <c r="N51" s="210"/>
      <c r="O51" s="210"/>
      <c r="P51" s="211"/>
      <c r="Q51" s="212"/>
      <c r="R51" s="212"/>
      <c r="S51" s="212"/>
      <c r="T51" s="212"/>
      <c r="U51" s="212"/>
      <c r="V51" s="212"/>
      <c r="W51" s="119"/>
    </row>
    <row r="52" spans="1:23" ht="16.5" customHeight="1" thickBot="1">
      <c r="A52" s="176"/>
      <c r="B52" s="177"/>
      <c r="C52" s="188"/>
      <c r="D52" s="189"/>
      <c r="E52" s="189"/>
      <c r="F52" s="191"/>
      <c r="G52" s="188"/>
      <c r="H52" s="189"/>
      <c r="I52" s="189"/>
      <c r="J52" s="190"/>
      <c r="K52" s="160"/>
      <c r="L52" s="162"/>
      <c r="M52" s="166"/>
      <c r="N52" s="160"/>
      <c r="O52" s="160"/>
      <c r="P52" s="239"/>
      <c r="Q52" s="240"/>
      <c r="R52" s="240"/>
      <c r="S52" s="240"/>
      <c r="T52" s="240"/>
      <c r="U52" s="240"/>
      <c r="V52" s="240"/>
      <c r="W52" s="119">
        <f>IF(F52="",D52,F52)</f>
        <v>0</v>
      </c>
    </row>
    <row r="53" spans="1:22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>SUM(K22:K51)</f>
        <v>0</v>
      </c>
      <c r="L53" s="163">
        <f>SUM(L22:L51)</f>
        <v>0</v>
      </c>
      <c r="M53" s="165"/>
      <c r="N53" s="140">
        <f aca="true" t="shared" si="5" ref="N53:U53">SUM(N22:N52)</f>
        <v>0</v>
      </c>
      <c r="O53" s="136">
        <f t="shared" si="5"/>
        <v>0</v>
      </c>
      <c r="P53" s="132">
        <f t="shared" si="5"/>
        <v>0</v>
      </c>
      <c r="Q53" s="132">
        <f t="shared" si="5"/>
        <v>0</v>
      </c>
      <c r="R53" s="132">
        <f t="shared" si="5"/>
        <v>0</v>
      </c>
      <c r="S53" s="132">
        <f t="shared" si="5"/>
        <v>0</v>
      </c>
      <c r="T53" s="132">
        <f t="shared" si="5"/>
        <v>0</v>
      </c>
      <c r="U53" s="132">
        <f t="shared" si="5"/>
        <v>0</v>
      </c>
      <c r="V53" s="132">
        <f>SUM(V22:V52)</f>
        <v>0</v>
      </c>
    </row>
    <row r="54" spans="1:22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>SUM(K22:K51)*24</f>
        <v>0</v>
      </c>
      <c r="L54" s="164">
        <f>SUM(L22:L51)*24</f>
        <v>0</v>
      </c>
      <c r="M54" s="151"/>
      <c r="N54" s="141">
        <f aca="true" t="shared" si="6" ref="N54:U54">SUM(N22:N52)*24</f>
        <v>0</v>
      </c>
      <c r="O54" s="137">
        <f t="shared" si="6"/>
        <v>0</v>
      </c>
      <c r="P54" s="133">
        <f t="shared" si="6"/>
        <v>0</v>
      </c>
      <c r="Q54" s="133">
        <f t="shared" si="6"/>
        <v>0</v>
      </c>
      <c r="R54" s="133">
        <f t="shared" si="6"/>
        <v>0</v>
      </c>
      <c r="S54" s="133">
        <f t="shared" si="6"/>
        <v>0</v>
      </c>
      <c r="T54" s="133">
        <f t="shared" si="6"/>
        <v>0</v>
      </c>
      <c r="U54" s="133">
        <f t="shared" si="6"/>
        <v>0</v>
      </c>
      <c r="V54" s="133">
        <f>SUM(V22:V52)*24</f>
        <v>0</v>
      </c>
    </row>
    <row r="55" ht="15" thickTop="1"/>
    <row r="57" spans="1:16" ht="21.7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0">
    <mergeCell ref="V20:V21"/>
    <mergeCell ref="N19:V19"/>
    <mergeCell ref="A1:B1"/>
    <mergeCell ref="A3:B3"/>
    <mergeCell ref="M20:M21"/>
    <mergeCell ref="P20:P21"/>
    <mergeCell ref="C1:D1"/>
    <mergeCell ref="G1:H1"/>
    <mergeCell ref="G3:H3"/>
    <mergeCell ref="O20:O21"/>
    <mergeCell ref="A20:B20"/>
    <mergeCell ref="A14:B14"/>
    <mergeCell ref="K19:M19"/>
    <mergeCell ref="K20:K21"/>
    <mergeCell ref="L20:L21"/>
    <mergeCell ref="U20:U21"/>
    <mergeCell ref="Q20:Q21"/>
    <mergeCell ref="R20:R21"/>
    <mergeCell ref="S20:S21"/>
    <mergeCell ref="T20:T21"/>
  </mergeCells>
  <conditionalFormatting sqref="M22">
    <cfRule type="cellIs" priority="1" dxfId="0" operator="equal" stopIfTrue="1">
      <formula>-$L$22</formula>
    </cfRule>
  </conditionalFormatting>
  <conditionalFormatting sqref="M23:M52">
    <cfRule type="cellIs" priority="2" dxfId="0" operator="between" stopIfTrue="1">
      <formula>M22-L23</formula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4" right="0.41" top="0.79" bottom="0.3937007874015748" header="0.29" footer="0.15748031496062992"/>
  <pageSetup fitToHeight="1" fitToWidth="1" horizontalDpi="600" verticalDpi="600" orientation="landscape" paperSize="9" scale="56" r:id="rId3"/>
  <headerFooter alignWithMargins="0">
    <oddHeader>&amp;C&amp;"Arial,Fett Kursiv"&amp;16Zeiterfassung -  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75" zoomScaleNormal="75" workbookViewId="0" topLeftCell="A1">
      <pane ySplit="21" topLeftCell="BM22" activePane="bottomLeft" state="frozen"/>
      <selection pane="topLeft" activeCell="J33" sqref="J33"/>
      <selection pane="bottomLeft" activeCell="C22" sqref="C22"/>
    </sheetView>
  </sheetViews>
  <sheetFormatPr defaultColWidth="11.421875" defaultRowHeight="12.75"/>
  <cols>
    <col min="1" max="1" width="7.7109375" style="27" customWidth="1"/>
    <col min="2" max="2" width="7.7109375" style="20" customWidth="1"/>
    <col min="3" max="10" width="12.8515625" style="16" customWidth="1"/>
    <col min="11" max="11" width="8.140625" style="16" customWidth="1"/>
    <col min="12" max="12" width="8.140625" style="13" customWidth="1"/>
    <col min="13" max="13" width="10.57421875" style="13" customWidth="1"/>
    <col min="14" max="14" width="10.7109375" style="18" customWidth="1"/>
    <col min="15" max="20" width="10.7109375" style="20" customWidth="1"/>
    <col min="21" max="21" width="11.421875" style="20" customWidth="1"/>
    <col min="22" max="22" width="11.57421875" style="156" customWidth="1"/>
    <col min="23" max="16384" width="11.421875" style="20" customWidth="1"/>
  </cols>
  <sheetData>
    <row r="1" spans="1:20" ht="15">
      <c r="A1" s="256" t="s">
        <v>44</v>
      </c>
      <c r="B1" s="256"/>
      <c r="C1" s="284">
        <f>Jahresübersicht!$C$1</f>
        <v>0</v>
      </c>
      <c r="D1" s="284"/>
      <c r="F1" s="17" t="s">
        <v>45</v>
      </c>
      <c r="G1" s="284">
        <f>Jahresübersicht!$G$1</f>
        <v>0</v>
      </c>
      <c r="H1" s="284"/>
      <c r="K1" s="17" t="s">
        <v>111</v>
      </c>
      <c r="L1" s="108">
        <f>Jahresübersicht!$K$1</f>
        <v>0</v>
      </c>
      <c r="O1" s="19"/>
      <c r="P1" s="19"/>
      <c r="Q1" s="19"/>
      <c r="R1" s="19"/>
      <c r="S1" s="19"/>
      <c r="T1" s="19"/>
    </row>
    <row r="2" ht="6" customHeight="1"/>
    <row r="3" spans="1:8" ht="15">
      <c r="A3" s="256" t="s">
        <v>47</v>
      </c>
      <c r="B3" s="256"/>
      <c r="C3" s="104">
        <f>Jahresübersicht!$C$3</f>
        <v>0</v>
      </c>
      <c r="F3" s="15" t="s">
        <v>46</v>
      </c>
      <c r="G3" s="285">
        <f>Jahresübersicht!$G$3</f>
        <v>0</v>
      </c>
      <c r="H3" s="285"/>
    </row>
    <row r="4" spans="1:20" ht="6" customHeight="1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  <c r="M4" s="24"/>
      <c r="N4" s="25"/>
      <c r="O4" s="22"/>
      <c r="P4" s="26"/>
      <c r="Q4" s="26"/>
      <c r="R4" s="26"/>
      <c r="S4" s="26"/>
      <c r="T4" s="26"/>
    </row>
    <row r="5" ht="6" customHeight="1"/>
    <row r="6" spans="2:3" ht="15">
      <c r="B6" s="17" t="s">
        <v>42</v>
      </c>
      <c r="C6" s="105">
        <f>Jahresübersicht!I8</f>
        <v>0</v>
      </c>
    </row>
    <row r="7" spans="2:3" ht="15">
      <c r="B7" s="17" t="s">
        <v>43</v>
      </c>
      <c r="C7" s="105">
        <f>Jahresübersicht!I9</f>
        <v>0</v>
      </c>
    </row>
    <row r="8" spans="3:14" ht="15">
      <c r="C8" s="20"/>
      <c r="D8" s="20"/>
      <c r="G8" s="16" t="s">
        <v>88</v>
      </c>
      <c r="K8" s="17" t="s">
        <v>82</v>
      </c>
      <c r="L8" s="32" t="s">
        <v>57</v>
      </c>
      <c r="M8" s="32" t="s">
        <v>58</v>
      </c>
      <c r="N8" s="33" t="s">
        <v>48</v>
      </c>
    </row>
    <row r="9" spans="1:14" ht="15">
      <c r="A9" s="28" t="s">
        <v>59</v>
      </c>
      <c r="B9" s="29"/>
      <c r="E9" s="30"/>
      <c r="F9" s="37" t="s">
        <v>149</v>
      </c>
      <c r="G9" s="31">
        <f>Jahresübersicht!I13</f>
        <v>0</v>
      </c>
      <c r="K9" s="35" t="s">
        <v>69</v>
      </c>
      <c r="L9" s="12">
        <f>SUM(O22:O52)*24</f>
        <v>0</v>
      </c>
      <c r="M9" s="12">
        <f>Juni2006!N9</f>
        <v>0</v>
      </c>
      <c r="N9" s="36">
        <f aca="true" t="shared" si="0" ref="N9:N16">SUM(L9:M9)</f>
        <v>0</v>
      </c>
    </row>
    <row r="10" spans="2:14" ht="15">
      <c r="B10" s="17" t="s">
        <v>64</v>
      </c>
      <c r="C10" s="31">
        <f>Jahresübersicht!I25*C6/100</f>
        <v>0</v>
      </c>
      <c r="D10" s="34"/>
      <c r="F10" s="35" t="s">
        <v>113</v>
      </c>
      <c r="G10" s="31">
        <f>Juni2006!G14</f>
        <v>0</v>
      </c>
      <c r="K10" s="35" t="s">
        <v>55</v>
      </c>
      <c r="L10" s="12">
        <f>SUM(P22:P52)*24</f>
        <v>0</v>
      </c>
      <c r="M10" s="12">
        <f>Juni2006!N10</f>
        <v>0</v>
      </c>
      <c r="N10" s="36">
        <f t="shared" si="0"/>
        <v>0</v>
      </c>
    </row>
    <row r="11" spans="2:15" ht="15">
      <c r="B11" s="17" t="s">
        <v>65</v>
      </c>
      <c r="C11" s="31">
        <f>(SUM(K22:K52)*24)+G15+L17</f>
        <v>0</v>
      </c>
      <c r="D11" s="34"/>
      <c r="F11" s="15" t="s">
        <v>62</v>
      </c>
      <c r="G11" s="39">
        <f>SUM(G9:G10)</f>
        <v>0</v>
      </c>
      <c r="I11" s="41"/>
      <c r="K11" s="35" t="s">
        <v>70</v>
      </c>
      <c r="L11" s="12">
        <f>SUM(Q22:Q52)*24</f>
        <v>0</v>
      </c>
      <c r="M11" s="12">
        <f>Juni2006!N11</f>
        <v>0</v>
      </c>
      <c r="N11" s="36">
        <f t="shared" si="0"/>
        <v>0</v>
      </c>
      <c r="O11" s="42" t="s">
        <v>73</v>
      </c>
    </row>
    <row r="12" spans="2:20" ht="15">
      <c r="B12" s="38" t="s">
        <v>66</v>
      </c>
      <c r="C12" s="39">
        <f>C11-C10</f>
        <v>0</v>
      </c>
      <c r="D12" s="40"/>
      <c r="F12" s="35" t="s">
        <v>63</v>
      </c>
      <c r="G12" s="44">
        <f>SUM(N22:N52)*24</f>
        <v>0</v>
      </c>
      <c r="H12" s="35"/>
      <c r="K12" s="45" t="s">
        <v>68</v>
      </c>
      <c r="L12" s="12">
        <f>SUM(R22:R52)*24</f>
        <v>0</v>
      </c>
      <c r="M12" s="12">
        <f>Juni2006!N12</f>
        <v>0</v>
      </c>
      <c r="N12" s="36">
        <f t="shared" si="0"/>
        <v>0</v>
      </c>
      <c r="P12" s="42"/>
      <c r="Q12" s="42"/>
      <c r="R12" s="42"/>
      <c r="S12" s="42"/>
      <c r="T12" s="42"/>
    </row>
    <row r="13" spans="1:14" ht="15">
      <c r="A13" s="20"/>
      <c r="B13" s="43" t="s">
        <v>112</v>
      </c>
      <c r="C13" s="44">
        <f>Juni2006!C14</f>
        <v>0</v>
      </c>
      <c r="D13" s="34"/>
      <c r="F13" s="37" t="s">
        <v>108</v>
      </c>
      <c r="G13" s="14"/>
      <c r="K13" s="45" t="s">
        <v>71</v>
      </c>
      <c r="L13" s="12">
        <f>SUM(S22:S52)*24</f>
        <v>0</v>
      </c>
      <c r="M13" s="12">
        <f>Juni2006!N13</f>
        <v>0</v>
      </c>
      <c r="N13" s="36">
        <f t="shared" si="0"/>
        <v>0</v>
      </c>
    </row>
    <row r="14" spans="1:14" ht="15.75" thickBot="1">
      <c r="A14" s="289" t="s">
        <v>67</v>
      </c>
      <c r="B14" s="289"/>
      <c r="C14" s="46">
        <f>SUM(C12:C13)</f>
        <v>0</v>
      </c>
      <c r="D14" s="34"/>
      <c r="F14" s="17" t="s">
        <v>61</v>
      </c>
      <c r="G14" s="46">
        <f>G11-G12-G13</f>
        <v>0</v>
      </c>
      <c r="K14" s="35" t="s">
        <v>76</v>
      </c>
      <c r="L14" s="12">
        <f>SUM(T22:T52)*24</f>
        <v>0</v>
      </c>
      <c r="M14" s="12">
        <f>Juni2006!N14</f>
        <v>0</v>
      </c>
      <c r="N14" s="36">
        <f t="shared" si="0"/>
        <v>0</v>
      </c>
    </row>
    <row r="15" spans="4:14" ht="15.75" thickTop="1">
      <c r="D15" s="47"/>
      <c r="F15" s="35" t="s">
        <v>60</v>
      </c>
      <c r="G15" s="31">
        <f>G12</f>
        <v>0</v>
      </c>
      <c r="K15" s="45" t="s">
        <v>89</v>
      </c>
      <c r="L15" s="12">
        <f>SUM(U22:U52)*24</f>
        <v>0</v>
      </c>
      <c r="M15" s="12">
        <f>Juni2006!N15</f>
        <v>0</v>
      </c>
      <c r="N15" s="36">
        <f t="shared" si="0"/>
        <v>0</v>
      </c>
    </row>
    <row r="16" spans="2:14" ht="15">
      <c r="B16" s="17"/>
      <c r="D16" s="34"/>
      <c r="K16" s="35" t="str">
        <f>Januar2006!J16</f>
        <v>sonstige Absenzen</v>
      </c>
      <c r="L16" s="12">
        <f>SUM(V22:V52)*24</f>
        <v>0</v>
      </c>
      <c r="M16" s="12">
        <f>Juni2006!N16</f>
        <v>0</v>
      </c>
      <c r="N16" s="36">
        <f t="shared" si="0"/>
        <v>0</v>
      </c>
    </row>
    <row r="17" spans="3:14" ht="15.75" thickBot="1">
      <c r="C17" s="13"/>
      <c r="K17" s="17" t="s">
        <v>56</v>
      </c>
      <c r="L17" s="48">
        <f>SUM(L9:L16)</f>
        <v>0</v>
      </c>
      <c r="M17" s="48">
        <f>SUM(M9:M16)</f>
        <v>0</v>
      </c>
      <c r="N17" s="48">
        <f>SUM(N9:N16)</f>
        <v>0</v>
      </c>
    </row>
    <row r="18" ht="16.5" thickBot="1" thickTop="1">
      <c r="C18" s="49" t="s">
        <v>109</v>
      </c>
    </row>
    <row r="19" spans="10:22" ht="17.25" customHeight="1" thickBot="1" thickTop="1">
      <c r="J19" s="118"/>
      <c r="K19" s="277" t="s">
        <v>133</v>
      </c>
      <c r="L19" s="278"/>
      <c r="M19" s="279"/>
      <c r="N19" s="292" t="s">
        <v>137</v>
      </c>
      <c r="O19" s="293"/>
      <c r="P19" s="293"/>
      <c r="Q19" s="293"/>
      <c r="R19" s="293"/>
      <c r="S19" s="293"/>
      <c r="T19" s="293"/>
      <c r="U19" s="293"/>
      <c r="V19" s="294"/>
    </row>
    <row r="20" spans="1:23" s="50" customFormat="1" ht="18.75" customHeight="1" thickTop="1">
      <c r="A20" s="286">
        <f ca="1">TODAY()</f>
        <v>37236</v>
      </c>
      <c r="B20" s="287"/>
      <c r="C20" s="169" t="s">
        <v>0</v>
      </c>
      <c r="D20" s="170"/>
      <c r="E20" s="170"/>
      <c r="F20" s="171"/>
      <c r="G20" s="169" t="s">
        <v>1</v>
      </c>
      <c r="H20" s="170"/>
      <c r="I20" s="170"/>
      <c r="J20" s="172"/>
      <c r="K20" s="280" t="s">
        <v>134</v>
      </c>
      <c r="L20" s="282" t="s">
        <v>135</v>
      </c>
      <c r="M20" s="275" t="s">
        <v>136</v>
      </c>
      <c r="N20" s="168"/>
      <c r="O20" s="273" t="s">
        <v>85</v>
      </c>
      <c r="P20" s="271" t="s">
        <v>83</v>
      </c>
      <c r="Q20" s="271" t="s">
        <v>84</v>
      </c>
      <c r="R20" s="271" t="s">
        <v>77</v>
      </c>
      <c r="S20" s="271" t="s">
        <v>78</v>
      </c>
      <c r="T20" s="271" t="s">
        <v>79</v>
      </c>
      <c r="U20" s="271" t="s">
        <v>80</v>
      </c>
      <c r="V20" s="290" t="str">
        <f>K16</f>
        <v>sonstige Absenzen</v>
      </c>
      <c r="W20" s="194"/>
    </row>
    <row r="21" spans="1:23" s="50" customFormat="1" ht="15.75" customHeight="1">
      <c r="A21" s="51" t="s">
        <v>2</v>
      </c>
      <c r="B21" s="52"/>
      <c r="C21" s="53" t="s">
        <v>3</v>
      </c>
      <c r="D21" s="54" t="s">
        <v>4</v>
      </c>
      <c r="E21" s="54" t="s">
        <v>3</v>
      </c>
      <c r="F21" s="55" t="s">
        <v>4</v>
      </c>
      <c r="G21" s="53" t="s">
        <v>3</v>
      </c>
      <c r="H21" s="54" t="s">
        <v>4</v>
      </c>
      <c r="I21" s="54" t="s">
        <v>3</v>
      </c>
      <c r="J21" s="167" t="s">
        <v>4</v>
      </c>
      <c r="K21" s="281"/>
      <c r="L21" s="283"/>
      <c r="M21" s="276"/>
      <c r="N21" s="158" t="s">
        <v>107</v>
      </c>
      <c r="O21" s="274"/>
      <c r="P21" s="272"/>
      <c r="Q21" s="272"/>
      <c r="R21" s="272"/>
      <c r="S21" s="272"/>
      <c r="T21" s="272"/>
      <c r="U21" s="272"/>
      <c r="V21" s="291"/>
      <c r="W21" s="119">
        <v>0.02013888888888889</v>
      </c>
    </row>
    <row r="22" spans="1:23" ht="16.5" customHeight="1">
      <c r="A22" s="58" t="s">
        <v>5</v>
      </c>
      <c r="B22" s="103" t="s">
        <v>8</v>
      </c>
      <c r="C22" s="8"/>
      <c r="D22" s="9"/>
      <c r="E22" s="9"/>
      <c r="F22" s="10"/>
      <c r="G22" s="8"/>
      <c r="H22" s="9"/>
      <c r="I22" s="9"/>
      <c r="J22" s="10"/>
      <c r="K22" s="159">
        <f aca="true" t="shared" si="1" ref="K22:K52">SUM((F22-C22),(J22-G22))-SUM((E22-D22),(I22-H22))</f>
        <v>0</v>
      </c>
      <c r="M22" s="221">
        <f>IF(ISERROR(Juni2006!M51),K22-L22+SUM(N22:V22),Juni2006!M51+K22-L22+SUM(N22:V22))</f>
        <v>0</v>
      </c>
      <c r="N22" s="8"/>
      <c r="O22" s="8"/>
      <c r="P22" s="209"/>
      <c r="Q22" s="10"/>
      <c r="R22" s="10"/>
      <c r="S22" s="10"/>
      <c r="T22" s="10"/>
      <c r="U22" s="10"/>
      <c r="V22" s="10"/>
      <c r="W22" s="119">
        <f aca="true" t="shared" si="2" ref="W22:W49">IF(F22="",D22,F22)</f>
        <v>0</v>
      </c>
    </row>
    <row r="23" spans="1:23" ht="16.5" customHeight="1">
      <c r="A23" s="58" t="s">
        <v>7</v>
      </c>
      <c r="B23" s="103" t="s">
        <v>10</v>
      </c>
      <c r="C23" s="8"/>
      <c r="D23" s="9"/>
      <c r="E23" s="9"/>
      <c r="F23" s="10"/>
      <c r="G23" s="8"/>
      <c r="H23" s="9"/>
      <c r="I23" s="9"/>
      <c r="J23" s="10"/>
      <c r="K23" s="159">
        <f t="shared" si="1"/>
        <v>0</v>
      </c>
      <c r="L23" s="161"/>
      <c r="M23" s="221">
        <f aca="true" t="shared" si="3" ref="M23:M30">M22+K23-L23+SUM(N23:V23)</f>
        <v>0</v>
      </c>
      <c r="N23" s="8"/>
      <c r="O23" s="8"/>
      <c r="P23" s="209"/>
      <c r="Q23" s="10"/>
      <c r="R23" s="10"/>
      <c r="S23" s="10"/>
      <c r="T23" s="10"/>
      <c r="U23" s="10"/>
      <c r="V23" s="10"/>
      <c r="W23" s="119">
        <f t="shared" si="2"/>
        <v>0</v>
      </c>
    </row>
    <row r="24" spans="1:23" s="179" customFormat="1" ht="16.5" customHeight="1">
      <c r="A24" s="218" t="s">
        <v>9</v>
      </c>
      <c r="B24" s="214" t="s">
        <v>12</v>
      </c>
      <c r="C24" s="210"/>
      <c r="D24" s="219"/>
      <c r="E24" s="219"/>
      <c r="F24" s="212"/>
      <c r="G24" s="210"/>
      <c r="H24" s="219"/>
      <c r="I24" s="219"/>
      <c r="J24" s="212"/>
      <c r="K24" s="217">
        <f t="shared" si="1"/>
        <v>0</v>
      </c>
      <c r="L24" s="161">
        <f>Jahresübersicht!$I$26/(Jahresübersicht!$I$24*24)</f>
        <v>0</v>
      </c>
      <c r="M24" s="221">
        <f t="shared" si="3"/>
        <v>0</v>
      </c>
      <c r="N24" s="210"/>
      <c r="O24" s="210"/>
      <c r="P24" s="211"/>
      <c r="Q24" s="212"/>
      <c r="R24" s="212"/>
      <c r="S24" s="212"/>
      <c r="T24" s="212"/>
      <c r="U24" s="212"/>
      <c r="V24" s="212"/>
      <c r="W24" s="119">
        <f t="shared" si="2"/>
        <v>0</v>
      </c>
    </row>
    <row r="25" spans="1:23" s="179" customFormat="1" ht="16.5" customHeight="1">
      <c r="A25" s="218" t="s">
        <v>11</v>
      </c>
      <c r="B25" s="214" t="s">
        <v>14</v>
      </c>
      <c r="C25" s="210"/>
      <c r="D25" s="219"/>
      <c r="E25" s="219"/>
      <c r="F25" s="212"/>
      <c r="G25" s="210"/>
      <c r="H25" s="219"/>
      <c r="I25" s="219"/>
      <c r="J25" s="212"/>
      <c r="K25" s="217">
        <f t="shared" si="1"/>
        <v>0</v>
      </c>
      <c r="L25" s="161">
        <f>Jahresübersicht!$I$26/(Jahresübersicht!$I$24*24)</f>
        <v>0</v>
      </c>
      <c r="M25" s="221">
        <f t="shared" si="3"/>
        <v>0</v>
      </c>
      <c r="N25" s="210"/>
      <c r="O25" s="210"/>
      <c r="P25" s="211"/>
      <c r="Q25" s="212"/>
      <c r="R25" s="212"/>
      <c r="S25" s="212"/>
      <c r="T25" s="212"/>
      <c r="U25" s="212"/>
      <c r="V25" s="212"/>
      <c r="W25" s="119">
        <f t="shared" si="2"/>
        <v>0</v>
      </c>
    </row>
    <row r="26" spans="1:23" ht="16.5" customHeight="1">
      <c r="A26" s="56" t="s">
        <v>13</v>
      </c>
      <c r="B26" s="57" t="s">
        <v>16</v>
      </c>
      <c r="C26" s="210"/>
      <c r="D26" s="219"/>
      <c r="E26" s="219"/>
      <c r="F26" s="212"/>
      <c r="G26" s="210"/>
      <c r="H26" s="219"/>
      <c r="I26" s="219"/>
      <c r="J26" s="212"/>
      <c r="K26" s="4">
        <f t="shared" si="1"/>
        <v>0</v>
      </c>
      <c r="L26" s="161">
        <f>Jahresübersicht!$I$26/(Jahresübersicht!$I$24*24)</f>
        <v>0</v>
      </c>
      <c r="M26" s="221">
        <f t="shared" si="3"/>
        <v>0</v>
      </c>
      <c r="N26" s="210"/>
      <c r="O26" s="210"/>
      <c r="P26" s="211"/>
      <c r="Q26" s="212"/>
      <c r="R26" s="212"/>
      <c r="S26" s="212"/>
      <c r="T26" s="212"/>
      <c r="U26" s="212"/>
      <c r="V26" s="212"/>
      <c r="W26" s="119">
        <f t="shared" si="2"/>
        <v>0</v>
      </c>
    </row>
    <row r="27" spans="1:23" ht="16.5" customHeight="1">
      <c r="A27" s="56" t="s">
        <v>15</v>
      </c>
      <c r="B27" s="57" t="s">
        <v>18</v>
      </c>
      <c r="C27" s="210"/>
      <c r="D27" s="219"/>
      <c r="E27" s="219"/>
      <c r="F27" s="212"/>
      <c r="G27" s="210"/>
      <c r="H27" s="219"/>
      <c r="I27" s="219"/>
      <c r="J27" s="212"/>
      <c r="K27" s="4">
        <f t="shared" si="1"/>
        <v>0</v>
      </c>
      <c r="L27" s="161">
        <f>Jahresübersicht!$I$26/(Jahresübersicht!$I$24*24)</f>
        <v>0</v>
      </c>
      <c r="M27" s="221">
        <f t="shared" si="3"/>
        <v>0</v>
      </c>
      <c r="N27" s="210"/>
      <c r="O27" s="210"/>
      <c r="P27" s="211"/>
      <c r="Q27" s="212"/>
      <c r="R27" s="212"/>
      <c r="S27" s="212"/>
      <c r="T27" s="212"/>
      <c r="U27" s="212"/>
      <c r="V27" s="212"/>
      <c r="W27" s="119">
        <f t="shared" si="2"/>
        <v>0</v>
      </c>
    </row>
    <row r="28" spans="1:23" ht="16.5" customHeight="1">
      <c r="A28" s="56" t="s">
        <v>17</v>
      </c>
      <c r="B28" s="57" t="s">
        <v>6</v>
      </c>
      <c r="C28" s="210"/>
      <c r="D28" s="219"/>
      <c r="E28" s="219"/>
      <c r="F28" s="212"/>
      <c r="G28" s="210"/>
      <c r="H28" s="219"/>
      <c r="I28" s="219"/>
      <c r="J28" s="212"/>
      <c r="K28" s="4">
        <f t="shared" si="1"/>
        <v>0</v>
      </c>
      <c r="L28" s="161">
        <f>Jahresübersicht!$I$26/(Jahresübersicht!$I$24*24)</f>
        <v>0</v>
      </c>
      <c r="M28" s="221">
        <f t="shared" si="3"/>
        <v>0</v>
      </c>
      <c r="N28" s="210"/>
      <c r="O28" s="210"/>
      <c r="P28" s="211"/>
      <c r="Q28" s="212"/>
      <c r="R28" s="212"/>
      <c r="S28" s="212"/>
      <c r="T28" s="212"/>
      <c r="U28" s="212"/>
      <c r="V28" s="212"/>
      <c r="W28" s="119">
        <f t="shared" si="2"/>
        <v>0</v>
      </c>
    </row>
    <row r="29" spans="1:23" ht="16.5" customHeight="1">
      <c r="A29" s="58" t="s">
        <v>19</v>
      </c>
      <c r="B29" s="103" t="s">
        <v>8</v>
      </c>
      <c r="C29" s="8"/>
      <c r="D29" s="9"/>
      <c r="E29" s="9"/>
      <c r="F29" s="10"/>
      <c r="G29" s="8"/>
      <c r="H29" s="9"/>
      <c r="I29" s="9"/>
      <c r="J29" s="10"/>
      <c r="K29" s="159">
        <f t="shared" si="1"/>
        <v>0</v>
      </c>
      <c r="M29" s="221">
        <f t="shared" si="3"/>
        <v>0</v>
      </c>
      <c r="N29" s="8"/>
      <c r="O29" s="8"/>
      <c r="P29" s="209"/>
      <c r="Q29" s="10"/>
      <c r="R29" s="10"/>
      <c r="S29" s="10"/>
      <c r="T29" s="10"/>
      <c r="U29" s="10"/>
      <c r="V29" s="10"/>
      <c r="W29" s="119">
        <f t="shared" si="2"/>
        <v>0</v>
      </c>
    </row>
    <row r="30" spans="1:23" ht="16.5" customHeight="1">
      <c r="A30" s="58" t="s">
        <v>20</v>
      </c>
      <c r="B30" s="103" t="s">
        <v>10</v>
      </c>
      <c r="C30" s="8"/>
      <c r="D30" s="9"/>
      <c r="E30" s="9"/>
      <c r="F30" s="10"/>
      <c r="G30" s="8"/>
      <c r="H30" s="9"/>
      <c r="I30" s="9"/>
      <c r="J30" s="10"/>
      <c r="K30" s="159">
        <f t="shared" si="1"/>
        <v>0</v>
      </c>
      <c r="L30" s="161"/>
      <c r="M30" s="221">
        <f t="shared" si="3"/>
        <v>0</v>
      </c>
      <c r="N30" s="8"/>
      <c r="O30" s="8"/>
      <c r="P30" s="209"/>
      <c r="Q30" s="10"/>
      <c r="R30" s="10"/>
      <c r="S30" s="10"/>
      <c r="T30" s="10"/>
      <c r="U30" s="10"/>
      <c r="V30" s="10"/>
      <c r="W30" s="119">
        <f t="shared" si="2"/>
        <v>0</v>
      </c>
    </row>
    <row r="31" spans="1:23" s="179" customFormat="1" ht="16.5" customHeight="1">
      <c r="A31" s="218" t="s">
        <v>21</v>
      </c>
      <c r="B31" s="214" t="s">
        <v>12</v>
      </c>
      <c r="C31" s="210"/>
      <c r="D31" s="219"/>
      <c r="E31" s="219"/>
      <c r="F31" s="212"/>
      <c r="G31" s="210"/>
      <c r="H31" s="219"/>
      <c r="I31" s="219"/>
      <c r="J31" s="212"/>
      <c r="K31" s="217">
        <f t="shared" si="1"/>
        <v>0</v>
      </c>
      <c r="L31" s="161">
        <f>Jahresübersicht!$I$26/(Jahresübersicht!$I$24*24)</f>
        <v>0</v>
      </c>
      <c r="M31" s="221">
        <f aca="true" t="shared" si="4" ref="M31:M52">M30+K31-L31+SUM(N31:V31)</f>
        <v>0</v>
      </c>
      <c r="N31" s="210"/>
      <c r="O31" s="210"/>
      <c r="P31" s="211"/>
      <c r="Q31" s="212"/>
      <c r="R31" s="212"/>
      <c r="S31" s="212"/>
      <c r="T31" s="212"/>
      <c r="U31" s="212"/>
      <c r="V31" s="212"/>
      <c r="W31" s="119">
        <f t="shared" si="2"/>
        <v>0</v>
      </c>
    </row>
    <row r="32" spans="1:23" s="179" customFormat="1" ht="16.5" customHeight="1">
      <c r="A32" s="218" t="s">
        <v>22</v>
      </c>
      <c r="B32" s="214" t="s">
        <v>14</v>
      </c>
      <c r="C32" s="210"/>
      <c r="D32" s="219"/>
      <c r="E32" s="219"/>
      <c r="F32" s="212"/>
      <c r="G32" s="210"/>
      <c r="H32" s="219"/>
      <c r="I32" s="219"/>
      <c r="J32" s="212"/>
      <c r="K32" s="217">
        <f t="shared" si="1"/>
        <v>0</v>
      </c>
      <c r="L32" s="161">
        <f>Jahresübersicht!$I$26/(Jahresübersicht!$I$24*24)</f>
        <v>0</v>
      </c>
      <c r="M32" s="221">
        <f t="shared" si="4"/>
        <v>0</v>
      </c>
      <c r="N32" s="210"/>
      <c r="O32" s="210"/>
      <c r="P32" s="211"/>
      <c r="Q32" s="212"/>
      <c r="R32" s="212"/>
      <c r="S32" s="212"/>
      <c r="T32" s="212"/>
      <c r="U32" s="212"/>
      <c r="V32" s="212"/>
      <c r="W32" s="119">
        <f t="shared" si="2"/>
        <v>0</v>
      </c>
    </row>
    <row r="33" spans="1:23" ht="16.5" customHeight="1">
      <c r="A33" s="56" t="s">
        <v>23</v>
      </c>
      <c r="B33" s="57" t="s">
        <v>16</v>
      </c>
      <c r="C33" s="210"/>
      <c r="D33" s="219"/>
      <c r="E33" s="219"/>
      <c r="F33" s="212"/>
      <c r="G33" s="210"/>
      <c r="H33" s="219"/>
      <c r="I33" s="219"/>
      <c r="J33" s="212"/>
      <c r="K33" s="4">
        <f t="shared" si="1"/>
        <v>0</v>
      </c>
      <c r="L33" s="161">
        <f>Jahresübersicht!$I$26/(Jahresübersicht!$I$24*24)</f>
        <v>0</v>
      </c>
      <c r="M33" s="221">
        <f t="shared" si="4"/>
        <v>0</v>
      </c>
      <c r="N33" s="210"/>
      <c r="O33" s="210"/>
      <c r="P33" s="211"/>
      <c r="Q33" s="212"/>
      <c r="R33" s="212"/>
      <c r="S33" s="212"/>
      <c r="T33" s="212"/>
      <c r="U33" s="212"/>
      <c r="V33" s="212"/>
      <c r="W33" s="119">
        <f t="shared" si="2"/>
        <v>0</v>
      </c>
    </row>
    <row r="34" spans="1:23" ht="16.5" customHeight="1">
      <c r="A34" s="56" t="s">
        <v>24</v>
      </c>
      <c r="B34" s="57" t="s">
        <v>18</v>
      </c>
      <c r="C34" s="210"/>
      <c r="D34" s="219"/>
      <c r="E34" s="219"/>
      <c r="F34" s="212"/>
      <c r="G34" s="210"/>
      <c r="H34" s="219"/>
      <c r="I34" s="219"/>
      <c r="J34" s="212"/>
      <c r="K34" s="4">
        <f t="shared" si="1"/>
        <v>0</v>
      </c>
      <c r="L34" s="161">
        <f>Jahresübersicht!$I$26/(Jahresübersicht!$I$24*24)</f>
        <v>0</v>
      </c>
      <c r="M34" s="221">
        <f t="shared" si="4"/>
        <v>0</v>
      </c>
      <c r="N34" s="210"/>
      <c r="O34" s="210"/>
      <c r="P34" s="211"/>
      <c r="Q34" s="212"/>
      <c r="R34" s="212"/>
      <c r="S34" s="212"/>
      <c r="T34" s="212"/>
      <c r="U34" s="212"/>
      <c r="V34" s="212"/>
      <c r="W34" s="119">
        <f t="shared" si="2"/>
        <v>0</v>
      </c>
    </row>
    <row r="35" spans="1:23" ht="16.5" customHeight="1">
      <c r="A35" s="56" t="s">
        <v>25</v>
      </c>
      <c r="B35" s="57" t="s">
        <v>6</v>
      </c>
      <c r="C35" s="210"/>
      <c r="D35" s="219"/>
      <c r="E35" s="219"/>
      <c r="F35" s="212"/>
      <c r="G35" s="210"/>
      <c r="H35" s="219"/>
      <c r="I35" s="219"/>
      <c r="J35" s="212"/>
      <c r="K35" s="4">
        <f t="shared" si="1"/>
        <v>0</v>
      </c>
      <c r="L35" s="161">
        <f>Jahresübersicht!$I$26/(Jahresübersicht!$I$24*24)</f>
        <v>0</v>
      </c>
      <c r="M35" s="221">
        <f t="shared" si="4"/>
        <v>0</v>
      </c>
      <c r="N35" s="210"/>
      <c r="O35" s="210"/>
      <c r="P35" s="211"/>
      <c r="Q35" s="212"/>
      <c r="R35" s="212"/>
      <c r="S35" s="212"/>
      <c r="T35" s="212"/>
      <c r="U35" s="212"/>
      <c r="V35" s="212"/>
      <c r="W35" s="119">
        <f t="shared" si="2"/>
        <v>0</v>
      </c>
    </row>
    <row r="36" spans="1:23" ht="16.5" customHeight="1">
      <c r="A36" s="58" t="s">
        <v>26</v>
      </c>
      <c r="B36" s="103" t="s">
        <v>8</v>
      </c>
      <c r="C36" s="8"/>
      <c r="D36" s="9"/>
      <c r="E36" s="9"/>
      <c r="F36" s="10"/>
      <c r="G36" s="8"/>
      <c r="H36" s="9"/>
      <c r="I36" s="9"/>
      <c r="J36" s="10"/>
      <c r="K36" s="159">
        <f t="shared" si="1"/>
        <v>0</v>
      </c>
      <c r="M36" s="221">
        <f t="shared" si="4"/>
        <v>0</v>
      </c>
      <c r="N36" s="8"/>
      <c r="O36" s="8"/>
      <c r="P36" s="209"/>
      <c r="Q36" s="10"/>
      <c r="R36" s="10"/>
      <c r="S36" s="10"/>
      <c r="T36" s="10"/>
      <c r="U36" s="10"/>
      <c r="V36" s="10"/>
      <c r="W36" s="119">
        <f t="shared" si="2"/>
        <v>0</v>
      </c>
    </row>
    <row r="37" spans="1:23" ht="16.5" customHeight="1">
      <c r="A37" s="58" t="s">
        <v>27</v>
      </c>
      <c r="B37" s="103" t="s">
        <v>10</v>
      </c>
      <c r="C37" s="8"/>
      <c r="D37" s="9"/>
      <c r="E37" s="9"/>
      <c r="F37" s="10"/>
      <c r="G37" s="8"/>
      <c r="H37" s="9"/>
      <c r="I37" s="9"/>
      <c r="J37" s="10"/>
      <c r="K37" s="159">
        <f t="shared" si="1"/>
        <v>0</v>
      </c>
      <c r="L37" s="161"/>
      <c r="M37" s="221">
        <f t="shared" si="4"/>
        <v>0</v>
      </c>
      <c r="N37" s="8"/>
      <c r="O37" s="8"/>
      <c r="P37" s="209"/>
      <c r="Q37" s="10"/>
      <c r="R37" s="10"/>
      <c r="S37" s="10"/>
      <c r="T37" s="10"/>
      <c r="U37" s="10"/>
      <c r="V37" s="10"/>
      <c r="W37" s="119">
        <f t="shared" si="2"/>
        <v>0</v>
      </c>
    </row>
    <row r="38" spans="1:23" s="179" customFormat="1" ht="16.5" customHeight="1">
      <c r="A38" s="218" t="s">
        <v>28</v>
      </c>
      <c r="B38" s="214" t="s">
        <v>12</v>
      </c>
      <c r="C38" s="210"/>
      <c r="D38" s="219"/>
      <c r="E38" s="219"/>
      <c r="F38" s="212"/>
      <c r="G38" s="210"/>
      <c r="H38" s="219"/>
      <c r="I38" s="219"/>
      <c r="J38" s="212"/>
      <c r="K38" s="217">
        <f t="shared" si="1"/>
        <v>0</v>
      </c>
      <c r="L38" s="161">
        <f>Jahresübersicht!$I$26/(Jahresübersicht!$I$24*24)</f>
        <v>0</v>
      </c>
      <c r="M38" s="221">
        <f t="shared" si="4"/>
        <v>0</v>
      </c>
      <c r="N38" s="210"/>
      <c r="O38" s="210"/>
      <c r="P38" s="211"/>
      <c r="Q38" s="212"/>
      <c r="R38" s="212"/>
      <c r="S38" s="212"/>
      <c r="T38" s="212"/>
      <c r="U38" s="212"/>
      <c r="V38" s="212"/>
      <c r="W38" s="119">
        <f t="shared" si="2"/>
        <v>0</v>
      </c>
    </row>
    <row r="39" spans="1:23" s="179" customFormat="1" ht="16.5" customHeight="1">
      <c r="A39" s="218" t="s">
        <v>29</v>
      </c>
      <c r="B39" s="214" t="s">
        <v>14</v>
      </c>
      <c r="C39" s="210"/>
      <c r="D39" s="219"/>
      <c r="E39" s="219"/>
      <c r="F39" s="212"/>
      <c r="G39" s="210"/>
      <c r="H39" s="219"/>
      <c r="I39" s="219"/>
      <c r="J39" s="212"/>
      <c r="K39" s="217">
        <f t="shared" si="1"/>
        <v>0</v>
      </c>
      <c r="L39" s="161">
        <f>Jahresübersicht!$I$26/(Jahresübersicht!$I$24*24)</f>
        <v>0</v>
      </c>
      <c r="M39" s="221">
        <f t="shared" si="4"/>
        <v>0</v>
      </c>
      <c r="N39" s="210"/>
      <c r="O39" s="210"/>
      <c r="P39" s="211"/>
      <c r="Q39" s="212"/>
      <c r="R39" s="212"/>
      <c r="S39" s="212"/>
      <c r="T39" s="212"/>
      <c r="U39" s="212"/>
      <c r="V39" s="212"/>
      <c r="W39" s="119">
        <f t="shared" si="2"/>
        <v>0</v>
      </c>
    </row>
    <row r="40" spans="1:23" ht="16.5" customHeight="1">
      <c r="A40" s="56" t="s">
        <v>30</v>
      </c>
      <c r="B40" s="57" t="s">
        <v>16</v>
      </c>
      <c r="C40" s="210"/>
      <c r="D40" s="219"/>
      <c r="E40" s="219"/>
      <c r="F40" s="212"/>
      <c r="G40" s="210"/>
      <c r="H40" s="219"/>
      <c r="I40" s="219"/>
      <c r="J40" s="212"/>
      <c r="K40" s="4">
        <f t="shared" si="1"/>
        <v>0</v>
      </c>
      <c r="L40" s="161">
        <f>Jahresübersicht!$I$26/(Jahresübersicht!$I$24*24)</f>
        <v>0</v>
      </c>
      <c r="M40" s="221">
        <f t="shared" si="4"/>
        <v>0</v>
      </c>
      <c r="N40" s="210"/>
      <c r="O40" s="210"/>
      <c r="P40" s="211"/>
      <c r="Q40" s="212"/>
      <c r="R40" s="212"/>
      <c r="S40" s="212"/>
      <c r="T40" s="212"/>
      <c r="U40" s="212"/>
      <c r="V40" s="212"/>
      <c r="W40" s="119">
        <f t="shared" si="2"/>
        <v>0</v>
      </c>
    </row>
    <row r="41" spans="1:23" ht="16.5" customHeight="1">
      <c r="A41" s="56" t="s">
        <v>31</v>
      </c>
      <c r="B41" s="57" t="s">
        <v>18</v>
      </c>
      <c r="C41" s="210"/>
      <c r="D41" s="219"/>
      <c r="E41" s="219"/>
      <c r="F41" s="212"/>
      <c r="G41" s="210"/>
      <c r="H41" s="219"/>
      <c r="I41" s="219"/>
      <c r="J41" s="212"/>
      <c r="K41" s="4">
        <f t="shared" si="1"/>
        <v>0</v>
      </c>
      <c r="L41" s="161">
        <f>Jahresübersicht!$I$26/(Jahresübersicht!$I$24*24)</f>
        <v>0</v>
      </c>
      <c r="M41" s="221">
        <f t="shared" si="4"/>
        <v>0</v>
      </c>
      <c r="N41" s="210"/>
      <c r="O41" s="210"/>
      <c r="P41" s="211"/>
      <c r="Q41" s="212"/>
      <c r="R41" s="212"/>
      <c r="S41" s="212"/>
      <c r="T41" s="212"/>
      <c r="U41" s="212"/>
      <c r="V41" s="212"/>
      <c r="W41" s="119">
        <f t="shared" si="2"/>
        <v>0</v>
      </c>
    </row>
    <row r="42" spans="1:23" ht="16.5" customHeight="1">
      <c r="A42" s="56" t="s">
        <v>32</v>
      </c>
      <c r="B42" s="57" t="s">
        <v>6</v>
      </c>
      <c r="C42" s="210"/>
      <c r="D42" s="219"/>
      <c r="E42" s="219"/>
      <c r="F42" s="212"/>
      <c r="G42" s="210"/>
      <c r="H42" s="219"/>
      <c r="I42" s="219"/>
      <c r="J42" s="212"/>
      <c r="K42" s="4">
        <f t="shared" si="1"/>
        <v>0</v>
      </c>
      <c r="L42" s="161">
        <f>Jahresübersicht!$I$26/(Jahresübersicht!$I$24*24)</f>
        <v>0</v>
      </c>
      <c r="M42" s="221">
        <f t="shared" si="4"/>
        <v>0</v>
      </c>
      <c r="N42" s="210"/>
      <c r="O42" s="210"/>
      <c r="P42" s="211"/>
      <c r="Q42" s="212"/>
      <c r="R42" s="212"/>
      <c r="S42" s="212"/>
      <c r="T42" s="212"/>
      <c r="U42" s="212"/>
      <c r="V42" s="212"/>
      <c r="W42" s="119">
        <f t="shared" si="2"/>
        <v>0</v>
      </c>
    </row>
    <row r="43" spans="1:23" ht="16.5" customHeight="1">
      <c r="A43" s="58" t="s">
        <v>33</v>
      </c>
      <c r="B43" s="103" t="s">
        <v>8</v>
      </c>
      <c r="C43" s="8"/>
      <c r="D43" s="9"/>
      <c r="E43" s="9"/>
      <c r="F43" s="10"/>
      <c r="G43" s="8"/>
      <c r="H43" s="9"/>
      <c r="I43" s="9"/>
      <c r="J43" s="10"/>
      <c r="K43" s="159">
        <f t="shared" si="1"/>
        <v>0</v>
      </c>
      <c r="M43" s="221">
        <f t="shared" si="4"/>
        <v>0</v>
      </c>
      <c r="N43" s="8"/>
      <c r="O43" s="8"/>
      <c r="P43" s="209"/>
      <c r="Q43" s="10"/>
      <c r="R43" s="10"/>
      <c r="S43" s="10"/>
      <c r="T43" s="10"/>
      <c r="U43" s="10"/>
      <c r="V43" s="10"/>
      <c r="W43" s="119">
        <f t="shared" si="2"/>
        <v>0</v>
      </c>
    </row>
    <row r="44" spans="1:23" ht="16.5" customHeight="1">
      <c r="A44" s="58" t="s">
        <v>34</v>
      </c>
      <c r="B44" s="103" t="s">
        <v>10</v>
      </c>
      <c r="C44" s="8"/>
      <c r="D44" s="9"/>
      <c r="E44" s="9"/>
      <c r="F44" s="10"/>
      <c r="G44" s="8"/>
      <c r="H44" s="9"/>
      <c r="I44" s="9"/>
      <c r="J44" s="10"/>
      <c r="K44" s="159">
        <f t="shared" si="1"/>
        <v>0</v>
      </c>
      <c r="L44" s="161"/>
      <c r="M44" s="221">
        <f t="shared" si="4"/>
        <v>0</v>
      </c>
      <c r="N44" s="8"/>
      <c r="O44" s="8"/>
      <c r="P44" s="209"/>
      <c r="Q44" s="10"/>
      <c r="R44" s="10"/>
      <c r="S44" s="10"/>
      <c r="T44" s="10"/>
      <c r="U44" s="10"/>
      <c r="V44" s="10"/>
      <c r="W44" s="119">
        <f t="shared" si="2"/>
        <v>0</v>
      </c>
    </row>
    <row r="45" spans="1:23" s="179" customFormat="1" ht="16.5" customHeight="1">
      <c r="A45" s="218" t="s">
        <v>35</v>
      </c>
      <c r="B45" s="214" t="s">
        <v>12</v>
      </c>
      <c r="C45" s="210"/>
      <c r="D45" s="219"/>
      <c r="E45" s="219"/>
      <c r="F45" s="212"/>
      <c r="G45" s="210"/>
      <c r="H45" s="219"/>
      <c r="I45" s="219"/>
      <c r="J45" s="212"/>
      <c r="K45" s="217">
        <f t="shared" si="1"/>
        <v>0</v>
      </c>
      <c r="L45" s="161">
        <f>Jahresübersicht!$I$26/(Jahresübersicht!$I$24*24)</f>
        <v>0</v>
      </c>
      <c r="M45" s="221">
        <f t="shared" si="4"/>
        <v>0</v>
      </c>
      <c r="N45" s="210"/>
      <c r="O45" s="210"/>
      <c r="P45" s="211"/>
      <c r="Q45" s="212"/>
      <c r="R45" s="212"/>
      <c r="S45" s="212"/>
      <c r="T45" s="212"/>
      <c r="U45" s="212"/>
      <c r="V45" s="212"/>
      <c r="W45" s="119">
        <f t="shared" si="2"/>
        <v>0</v>
      </c>
    </row>
    <row r="46" spans="1:23" s="179" customFormat="1" ht="16.5" customHeight="1">
      <c r="A46" s="218" t="s">
        <v>36</v>
      </c>
      <c r="B46" s="214" t="s">
        <v>14</v>
      </c>
      <c r="C46" s="210"/>
      <c r="D46" s="219"/>
      <c r="E46" s="219"/>
      <c r="F46" s="212"/>
      <c r="G46" s="210"/>
      <c r="H46" s="219"/>
      <c r="I46" s="219"/>
      <c r="J46" s="212"/>
      <c r="K46" s="217">
        <f t="shared" si="1"/>
        <v>0</v>
      </c>
      <c r="L46" s="161">
        <f>Jahresübersicht!$I$26/(Jahresübersicht!$I$24*24)</f>
        <v>0</v>
      </c>
      <c r="M46" s="221">
        <f t="shared" si="4"/>
        <v>0</v>
      </c>
      <c r="N46" s="210"/>
      <c r="O46" s="210"/>
      <c r="P46" s="211"/>
      <c r="Q46" s="212"/>
      <c r="R46" s="212"/>
      <c r="S46" s="212"/>
      <c r="T46" s="212"/>
      <c r="U46" s="212"/>
      <c r="V46" s="212"/>
      <c r="W46" s="119">
        <f t="shared" si="2"/>
        <v>0</v>
      </c>
    </row>
    <row r="47" spans="1:23" ht="16.5" customHeight="1">
      <c r="A47" s="56" t="s">
        <v>37</v>
      </c>
      <c r="B47" s="57" t="s">
        <v>16</v>
      </c>
      <c r="C47" s="210"/>
      <c r="D47" s="219"/>
      <c r="E47" s="219"/>
      <c r="F47" s="212"/>
      <c r="G47" s="210"/>
      <c r="H47" s="219"/>
      <c r="I47" s="219"/>
      <c r="J47" s="212"/>
      <c r="K47" s="4">
        <f t="shared" si="1"/>
        <v>0</v>
      </c>
      <c r="L47" s="161">
        <f>Jahresübersicht!$I$26/(Jahresübersicht!$I$24*24)</f>
        <v>0</v>
      </c>
      <c r="M47" s="221">
        <f t="shared" si="4"/>
        <v>0</v>
      </c>
      <c r="N47" s="210"/>
      <c r="O47" s="210"/>
      <c r="P47" s="211"/>
      <c r="Q47" s="212"/>
      <c r="R47" s="212"/>
      <c r="S47" s="212"/>
      <c r="T47" s="212"/>
      <c r="U47" s="212"/>
      <c r="V47" s="212"/>
      <c r="W47" s="119">
        <f t="shared" si="2"/>
        <v>0</v>
      </c>
    </row>
    <row r="48" spans="1:23" ht="16.5" customHeight="1">
      <c r="A48" s="56" t="s">
        <v>38</v>
      </c>
      <c r="B48" s="57" t="s">
        <v>18</v>
      </c>
      <c r="C48" s="210"/>
      <c r="D48" s="219"/>
      <c r="E48" s="219"/>
      <c r="F48" s="212"/>
      <c r="G48" s="210"/>
      <c r="H48" s="219"/>
      <c r="I48" s="219"/>
      <c r="J48" s="212"/>
      <c r="K48" s="4">
        <f t="shared" si="1"/>
        <v>0</v>
      </c>
      <c r="L48" s="161">
        <f>Jahresübersicht!$I$26/(Jahresübersicht!$I$24*24)</f>
        <v>0</v>
      </c>
      <c r="M48" s="221">
        <f t="shared" si="4"/>
        <v>0</v>
      </c>
      <c r="N48" s="210"/>
      <c r="O48" s="210"/>
      <c r="P48" s="211"/>
      <c r="Q48" s="212"/>
      <c r="R48" s="212"/>
      <c r="S48" s="212"/>
      <c r="T48" s="212"/>
      <c r="U48" s="212"/>
      <c r="V48" s="212"/>
      <c r="W48" s="119">
        <f t="shared" si="2"/>
        <v>0</v>
      </c>
    </row>
    <row r="49" spans="1:23" ht="16.5" customHeight="1">
      <c r="A49" s="56" t="s">
        <v>39</v>
      </c>
      <c r="B49" s="57" t="s">
        <v>6</v>
      </c>
      <c r="C49" s="210"/>
      <c r="D49" s="219"/>
      <c r="E49" s="219"/>
      <c r="F49" s="212"/>
      <c r="G49" s="210"/>
      <c r="H49" s="219"/>
      <c r="I49" s="219"/>
      <c r="J49" s="212"/>
      <c r="K49" s="4">
        <f t="shared" si="1"/>
        <v>0</v>
      </c>
      <c r="L49" s="161">
        <f>Jahresübersicht!$I$26/(Jahresübersicht!$I$24*24)</f>
        <v>0</v>
      </c>
      <c r="M49" s="221">
        <f t="shared" si="4"/>
        <v>0</v>
      </c>
      <c r="N49" s="210"/>
      <c r="O49" s="210"/>
      <c r="P49" s="211"/>
      <c r="Q49" s="212"/>
      <c r="R49" s="212"/>
      <c r="S49" s="212"/>
      <c r="T49" s="212"/>
      <c r="U49" s="212"/>
      <c r="V49" s="212"/>
      <c r="W49" s="119">
        <f t="shared" si="2"/>
        <v>0</v>
      </c>
    </row>
    <row r="50" spans="1:23" ht="16.5" customHeight="1">
      <c r="A50" s="58" t="s">
        <v>40</v>
      </c>
      <c r="B50" s="103" t="s">
        <v>8</v>
      </c>
      <c r="C50" s="8"/>
      <c r="D50" s="9"/>
      <c r="E50" s="9"/>
      <c r="F50" s="10"/>
      <c r="G50" s="8"/>
      <c r="H50" s="9"/>
      <c r="I50" s="9"/>
      <c r="J50" s="10"/>
      <c r="K50" s="159">
        <f t="shared" si="1"/>
        <v>0</v>
      </c>
      <c r="M50" s="221">
        <f t="shared" si="4"/>
        <v>0</v>
      </c>
      <c r="N50" s="8"/>
      <c r="O50" s="8"/>
      <c r="P50" s="209"/>
      <c r="Q50" s="10"/>
      <c r="R50" s="10"/>
      <c r="S50" s="10"/>
      <c r="T50" s="10"/>
      <c r="U50" s="10"/>
      <c r="V50" s="10"/>
      <c r="W50" s="119"/>
    </row>
    <row r="51" spans="1:23" ht="16.5" customHeight="1">
      <c r="A51" s="58" t="s">
        <v>41</v>
      </c>
      <c r="B51" s="103" t="s">
        <v>10</v>
      </c>
      <c r="C51" s="8"/>
      <c r="D51" s="9"/>
      <c r="E51" s="9"/>
      <c r="F51" s="10"/>
      <c r="G51" s="8"/>
      <c r="H51" s="9"/>
      <c r="I51" s="9"/>
      <c r="J51" s="10"/>
      <c r="K51" s="159">
        <f t="shared" si="1"/>
        <v>0</v>
      </c>
      <c r="L51" s="161"/>
      <c r="M51" s="221">
        <f t="shared" si="4"/>
        <v>0</v>
      </c>
      <c r="N51" s="8"/>
      <c r="O51" s="8"/>
      <c r="P51" s="209"/>
      <c r="Q51" s="10"/>
      <c r="R51" s="10"/>
      <c r="S51" s="10"/>
      <c r="T51" s="10"/>
      <c r="U51" s="10"/>
      <c r="V51" s="10"/>
      <c r="W51" s="119"/>
    </row>
    <row r="52" spans="1:23" s="179" customFormat="1" ht="16.5" customHeight="1" thickBot="1">
      <c r="A52" s="218" t="s">
        <v>49</v>
      </c>
      <c r="B52" s="214" t="s">
        <v>12</v>
      </c>
      <c r="C52" s="210"/>
      <c r="D52" s="219"/>
      <c r="E52" s="219"/>
      <c r="F52" s="212"/>
      <c r="G52" s="210"/>
      <c r="H52" s="219"/>
      <c r="I52" s="219"/>
      <c r="J52" s="212"/>
      <c r="K52" s="217">
        <f t="shared" si="1"/>
        <v>0</v>
      </c>
      <c r="L52" s="161">
        <f>Jahresübersicht!$I$26/(Jahresübersicht!$I$24*24)-(1/24*C6*0.01)</f>
        <v>0</v>
      </c>
      <c r="M52" s="221">
        <f t="shared" si="4"/>
        <v>0</v>
      </c>
      <c r="N52" s="210"/>
      <c r="O52" s="210"/>
      <c r="P52" s="211"/>
      <c r="Q52" s="212"/>
      <c r="R52" s="212"/>
      <c r="S52" s="212"/>
      <c r="T52" s="212"/>
      <c r="U52" s="212"/>
      <c r="V52" s="212"/>
      <c r="W52" s="119">
        <f>IF(F52="",D52,F52)</f>
        <v>0</v>
      </c>
    </row>
    <row r="53" spans="1:23" ht="15" thickTop="1">
      <c r="A53" s="173"/>
      <c r="B53" s="134"/>
      <c r="C53" s="135"/>
      <c r="D53" s="135"/>
      <c r="E53" s="135"/>
      <c r="F53" s="135"/>
      <c r="G53" s="135"/>
      <c r="H53" s="135"/>
      <c r="I53" s="135"/>
      <c r="J53" s="142" t="s">
        <v>129</v>
      </c>
      <c r="K53" s="138">
        <f aca="true" t="shared" si="5" ref="K53:U53">SUM(K22:K52)</f>
        <v>0</v>
      </c>
      <c r="L53" s="163">
        <f>SUM(L23:L52)</f>
        <v>0</v>
      </c>
      <c r="M53" s="165"/>
      <c r="N53" s="140">
        <f>SUM(N22:N52)</f>
        <v>0</v>
      </c>
      <c r="O53" s="136">
        <f t="shared" si="5"/>
        <v>0</v>
      </c>
      <c r="P53" s="132">
        <f t="shared" si="5"/>
        <v>0</v>
      </c>
      <c r="Q53" s="132">
        <f t="shared" si="5"/>
        <v>0</v>
      </c>
      <c r="R53" s="132">
        <f t="shared" si="5"/>
        <v>0</v>
      </c>
      <c r="S53" s="132">
        <f t="shared" si="5"/>
        <v>0</v>
      </c>
      <c r="T53" s="132">
        <f t="shared" si="5"/>
        <v>0</v>
      </c>
      <c r="U53" s="132">
        <f t="shared" si="5"/>
        <v>0</v>
      </c>
      <c r="V53" s="132">
        <f>SUM(V22:V52)</f>
        <v>0</v>
      </c>
      <c r="W53" s="156"/>
    </row>
    <row r="54" spans="1:23" ht="15.75" thickBot="1">
      <c r="A54" s="174"/>
      <c r="B54" s="143"/>
      <c r="C54" s="144"/>
      <c r="D54" s="144"/>
      <c r="E54" s="144"/>
      <c r="F54" s="34"/>
      <c r="G54" s="34"/>
      <c r="H54" s="34"/>
      <c r="I54" s="34"/>
      <c r="J54" s="145" t="s">
        <v>130</v>
      </c>
      <c r="K54" s="139">
        <f aca="true" t="shared" si="6" ref="K54:U54">SUM(K22:K52)*24</f>
        <v>0</v>
      </c>
      <c r="L54" s="164">
        <f>SUM(L23:L52)*24</f>
        <v>0</v>
      </c>
      <c r="M54" s="151"/>
      <c r="N54" s="141">
        <f t="shared" si="6"/>
        <v>0</v>
      </c>
      <c r="O54" s="137">
        <f>SUM(O22:O52)*24</f>
        <v>0</v>
      </c>
      <c r="P54" s="133">
        <f t="shared" si="6"/>
        <v>0</v>
      </c>
      <c r="Q54" s="133">
        <f t="shared" si="6"/>
        <v>0</v>
      </c>
      <c r="R54" s="133">
        <f t="shared" si="6"/>
        <v>0</v>
      </c>
      <c r="S54" s="133">
        <f t="shared" si="6"/>
        <v>0</v>
      </c>
      <c r="T54" s="133">
        <f t="shared" si="6"/>
        <v>0</v>
      </c>
      <c r="U54" s="133">
        <f t="shared" si="6"/>
        <v>0</v>
      </c>
      <c r="V54" s="133">
        <f>SUM(V22:V52)*24</f>
        <v>0</v>
      </c>
      <c r="W54" s="156"/>
    </row>
    <row r="55" ht="15" thickTop="1"/>
    <row r="57" spans="1:16" ht="21.75" customHeight="1">
      <c r="A57" s="246" t="s">
        <v>151</v>
      </c>
      <c r="B57" s="247"/>
      <c r="C57" s="248"/>
      <c r="D57" s="249"/>
      <c r="E57" s="250" t="s">
        <v>152</v>
      </c>
      <c r="F57" s="249"/>
      <c r="G57" s="249"/>
      <c r="H57" s="251"/>
      <c r="I57" s="251"/>
      <c r="J57" s="249"/>
      <c r="K57" s="252" t="s">
        <v>153</v>
      </c>
      <c r="L57" s="249"/>
      <c r="M57" s="253"/>
      <c r="N57" s="253"/>
      <c r="O57" s="254"/>
      <c r="P57" s="254"/>
    </row>
  </sheetData>
  <sheetProtection password="CC4A" sheet="1" objects="1" scenarios="1"/>
  <mergeCells count="20">
    <mergeCell ref="V20:V21"/>
    <mergeCell ref="N19:V19"/>
    <mergeCell ref="Q20:Q21"/>
    <mergeCell ref="R20:R21"/>
    <mergeCell ref="S20:S21"/>
    <mergeCell ref="U20:U21"/>
    <mergeCell ref="T20:T21"/>
    <mergeCell ref="P20:P21"/>
    <mergeCell ref="O20:O21"/>
    <mergeCell ref="A1:B1"/>
    <mergeCell ref="A3:B3"/>
    <mergeCell ref="A20:B20"/>
    <mergeCell ref="A14:B14"/>
    <mergeCell ref="C1:D1"/>
    <mergeCell ref="G1:H1"/>
    <mergeCell ref="G3:H3"/>
    <mergeCell ref="M20:M21"/>
    <mergeCell ref="K19:M19"/>
    <mergeCell ref="K20:K21"/>
    <mergeCell ref="L20:L21"/>
  </mergeCells>
  <conditionalFormatting sqref="M22">
    <cfRule type="cellIs" priority="1" dxfId="0" operator="equal" stopIfTrue="1">
      <formula>-$L$24</formula>
    </cfRule>
  </conditionalFormatting>
  <conditionalFormatting sqref="M23:M52">
    <cfRule type="cellIs" priority="2" dxfId="0" operator="between" stopIfTrue="1">
      <formula>M22-L23</formula>
      <formula>M22-L23</formula>
    </cfRule>
  </conditionalFormatting>
  <dataValidations count="2">
    <dataValidation errorStyle="warning" type="time" operator="greaterThan" allowBlank="1" showErrorMessage="1" promptTitle="Achtung!" prompt="Sie haben die gesetzlich vorgeschriebene Mittagspause nicht eingehalten!" errorTitle="Achtung!" error="Sie haben die gesetzlich vorgeschriebene Mittagspause nicht eingehalten!" sqref="J19">
      <formula1>0.02082175925925926</formula1>
    </dataValidation>
    <dataValidation errorStyle="warning" type="time" operator="greaterThan" allowBlank="1" showErrorMessage="1" errorTitle="Achtung!" error="Sie haben die gesetzlich vorgeschriebene Mittagspause nicht eingehalten!" sqref="G22:G52">
      <formula1>W22+$W$21</formula1>
    </dataValidation>
  </dataValidations>
  <printOptions/>
  <pageMargins left="0.4" right="0.41" top="0.79" bottom="0.3937007874015748" header="0.29" footer="0.15748031496062992"/>
  <pageSetup fitToHeight="1" fitToWidth="1" horizontalDpi="600" verticalDpi="600" orientation="landscape" paperSize="9" scale="56" r:id="rId1"/>
  <headerFooter alignWithMargins="0">
    <oddHeader>&amp;C&amp;"Arial,Fett Kursiv"&amp;16Zeiterfassung -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AD/VD Netz</dc:creator>
  <cp:keywords/>
  <dc:description>Kennwort: aze</dc:description>
  <cp:lastModifiedBy>Streit Lucas</cp:lastModifiedBy>
  <cp:lastPrinted>2005-10-17T09:42:37Z</cp:lastPrinted>
  <dcterms:created xsi:type="dcterms:W3CDTF">1998-05-15T09:55:22Z</dcterms:created>
  <dcterms:modified xsi:type="dcterms:W3CDTF">2005-12-12T10:45:05Z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-664052590</vt:i4>
  </property>
  <property fmtid="{D5CDD505-2E9C-101B-9397-08002B2CF9AE}" pid="3" name="_EmailSubject">
    <vt:lpwstr/>
  </property>
  <property fmtid="{D5CDD505-2E9C-101B-9397-08002B2CF9AE}" pid="4" name="_AuthorEmail">
    <vt:lpwstr>ptholen@freesurf.ch</vt:lpwstr>
  </property>
  <property fmtid="{D5CDD505-2E9C-101B-9397-08002B2CF9AE}" pid="5" name="_AuthorEmailDisplayName">
    <vt:lpwstr>Philipp Tholen</vt:lpwstr>
  </property>
  <property fmtid="{D5CDD505-2E9C-101B-9397-08002B2CF9AE}" pid="6" name="_PreviousAdHocReviewCycleID">
    <vt:i4>2001574956</vt:i4>
  </property>
</Properties>
</file>